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W:\09 Wirtschaft und Wissen\40000_Oekonomie_intern\32501 TBN FORSTBAR\Handbuch-Anleitungen\Formular\"/>
    </mc:Choice>
  </mc:AlternateContent>
  <xr:revisionPtr revIDLastSave="0" documentId="13_ncr:11_{9968D2F0-D9A6-4402-B8E0-A16CBFEDF21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024" sheetId="7" r:id="rId1"/>
    <sheet name="Export CEF" sheetId="6" r:id="rId2"/>
    <sheet name="Feuil2" sheetId="2" state="hidden" r:id="rId3"/>
    <sheet name="Feuil3" sheetId="3" state="hidden" r:id="rId4"/>
  </sheets>
  <definedNames>
    <definedName name="_xlnm.Print_Area" localSheetId="0">'2024'!$A$1:$Q$30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6" l="1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J42" i="6"/>
  <c r="J41" i="6"/>
  <c r="J40" i="6"/>
  <c r="J39" i="6"/>
  <c r="J37" i="6"/>
  <c r="J38" i="6"/>
  <c r="J36" i="6"/>
  <c r="J35" i="6"/>
  <c r="J34" i="6"/>
  <c r="J33" i="6"/>
  <c r="J32" i="6"/>
  <c r="J31" i="6"/>
  <c r="J30" i="6"/>
  <c r="J29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H28" i="6" l="1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J28" i="6"/>
  <c r="J27" i="6"/>
  <c r="J26" i="6"/>
  <c r="J25" i="6"/>
  <c r="J24" i="6"/>
  <c r="J23" i="6"/>
  <c r="J22" i="6"/>
  <c r="J21" i="6"/>
  <c r="L12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L11" i="6"/>
  <c r="L10" i="6"/>
  <c r="L9" i="6"/>
  <c r="L8" i="6"/>
  <c r="L7" i="6"/>
  <c r="L6" i="6"/>
  <c r="L5" i="6"/>
  <c r="L4" i="6"/>
  <c r="L3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4" i="6"/>
  <c r="K3" i="6"/>
  <c r="B4" i="6" l="1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3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F6" i="6"/>
  <c r="F5" i="6"/>
  <c r="F4" i="6"/>
  <c r="F3" i="6"/>
  <c r="J30" i="7"/>
  <c r="X29" i="7"/>
  <c r="V29" i="7"/>
  <c r="T29" i="7"/>
  <c r="U29" i="7" s="1"/>
  <c r="AB29" i="7" s="1"/>
  <c r="R29" i="7"/>
  <c r="W29" i="7" s="1"/>
  <c r="O29" i="7"/>
  <c r="N29" i="7"/>
  <c r="M29" i="7"/>
  <c r="L29" i="7"/>
  <c r="I29" i="7"/>
  <c r="P29" i="7" s="1"/>
  <c r="Y28" i="7"/>
  <c r="X28" i="7"/>
  <c r="V28" i="7"/>
  <c r="T28" i="7"/>
  <c r="U28" i="7" s="1"/>
  <c r="AB28" i="7" s="1"/>
  <c r="R28" i="7"/>
  <c r="W28" i="7" s="1"/>
  <c r="O28" i="7"/>
  <c r="N28" i="7"/>
  <c r="M28" i="7"/>
  <c r="L28" i="7"/>
  <c r="I28" i="7"/>
  <c r="P28" i="7" s="1"/>
  <c r="X27" i="7"/>
  <c r="V27" i="7"/>
  <c r="T27" i="7"/>
  <c r="U27" i="7" s="1"/>
  <c r="AB27" i="7" s="1"/>
  <c r="R27" i="7"/>
  <c r="Y27" i="7" s="1"/>
  <c r="M27" i="7"/>
  <c r="L27" i="7"/>
  <c r="I27" i="7"/>
  <c r="P27" i="7" s="1"/>
  <c r="N27" i="7" s="1"/>
  <c r="G41" i="6" s="1"/>
  <c r="X26" i="7"/>
  <c r="V26" i="7"/>
  <c r="T26" i="7"/>
  <c r="U26" i="7" s="1"/>
  <c r="AB26" i="7" s="1"/>
  <c r="R26" i="7"/>
  <c r="Y26" i="7" s="1"/>
  <c r="M26" i="7"/>
  <c r="I26" i="7"/>
  <c r="P26" i="7" s="1"/>
  <c r="X25" i="7"/>
  <c r="V25" i="7"/>
  <c r="T25" i="7"/>
  <c r="AA25" i="7" s="1"/>
  <c r="R25" i="7"/>
  <c r="S25" i="7" s="1"/>
  <c r="Z25" i="7" s="1"/>
  <c r="I25" i="7"/>
  <c r="P25" i="7" s="1"/>
  <c r="AA24" i="7"/>
  <c r="X24" i="7"/>
  <c r="V24" i="7"/>
  <c r="T24" i="7"/>
  <c r="U24" i="7" s="1"/>
  <c r="AB24" i="7" s="1"/>
  <c r="R24" i="7"/>
  <c r="W24" i="7" s="1"/>
  <c r="M24" i="7"/>
  <c r="I24" i="7"/>
  <c r="P24" i="7" s="1"/>
  <c r="N24" i="7" s="1"/>
  <c r="G35" i="6" s="1"/>
  <c r="X23" i="7"/>
  <c r="V23" i="7"/>
  <c r="T23" i="7"/>
  <c r="U23" i="7" s="1"/>
  <c r="AB23" i="7" s="1"/>
  <c r="R23" i="7"/>
  <c r="S23" i="7" s="1"/>
  <c r="Z23" i="7" s="1"/>
  <c r="I23" i="7"/>
  <c r="P23" i="7" s="1"/>
  <c r="X22" i="7"/>
  <c r="V22" i="7"/>
  <c r="T22" i="7"/>
  <c r="U22" i="7" s="1"/>
  <c r="AB22" i="7" s="1"/>
  <c r="M22" i="7" s="1"/>
  <c r="R22" i="7"/>
  <c r="Y22" i="7" s="1"/>
  <c r="P22" i="7"/>
  <c r="O22" i="7" s="1"/>
  <c r="G32" i="6" s="1"/>
  <c r="I22" i="7"/>
  <c r="X21" i="7"/>
  <c r="V21" i="7"/>
  <c r="T21" i="7"/>
  <c r="U21" i="7" s="1"/>
  <c r="AB21" i="7" s="1"/>
  <c r="R21" i="7"/>
  <c r="W21" i="7" s="1"/>
  <c r="I21" i="7"/>
  <c r="P21" i="7" s="1"/>
  <c r="X20" i="7"/>
  <c r="V20" i="7"/>
  <c r="T20" i="7"/>
  <c r="AA20" i="7" s="1"/>
  <c r="R20" i="7"/>
  <c r="W20" i="7" s="1"/>
  <c r="M20" i="7"/>
  <c r="I20" i="7"/>
  <c r="P20" i="7" s="1"/>
  <c r="AA19" i="7"/>
  <c r="X19" i="7"/>
  <c r="V19" i="7"/>
  <c r="T19" i="7"/>
  <c r="U19" i="7" s="1"/>
  <c r="AB19" i="7" s="1"/>
  <c r="R19" i="7"/>
  <c r="Y19" i="7" s="1"/>
  <c r="N19" i="7"/>
  <c r="G25" i="6" s="1"/>
  <c r="M19" i="7"/>
  <c r="L19" i="7"/>
  <c r="I19" i="7"/>
  <c r="P19" i="7" s="1"/>
  <c r="O19" i="7" s="1"/>
  <c r="G26" i="6" s="1"/>
  <c r="X18" i="7"/>
  <c r="V18" i="7"/>
  <c r="T18" i="7"/>
  <c r="U18" i="7" s="1"/>
  <c r="AB18" i="7" s="1"/>
  <c r="R18" i="7"/>
  <c r="S18" i="7" s="1"/>
  <c r="Z18" i="7" s="1"/>
  <c r="L18" i="7"/>
  <c r="I18" i="7"/>
  <c r="P18" i="7" s="1"/>
  <c r="X17" i="7"/>
  <c r="V17" i="7"/>
  <c r="T17" i="7"/>
  <c r="AA17" i="7" s="1"/>
  <c r="R17" i="7"/>
  <c r="S17" i="7" s="1"/>
  <c r="Z17" i="7" s="1"/>
  <c r="O17" i="7"/>
  <c r="G22" i="6" s="1"/>
  <c r="N17" i="7"/>
  <c r="G21" i="6" s="1"/>
  <c r="M17" i="7"/>
  <c r="L17" i="7"/>
  <c r="I17" i="7"/>
  <c r="P17" i="7" s="1"/>
  <c r="X16" i="7"/>
  <c r="V16" i="7"/>
  <c r="T16" i="7"/>
  <c r="U16" i="7" s="1"/>
  <c r="AB16" i="7" s="1"/>
  <c r="R16" i="7"/>
  <c r="S16" i="7" s="1"/>
  <c r="Z16" i="7" s="1"/>
  <c r="I16" i="7"/>
  <c r="P16" i="7" s="1"/>
  <c r="O16" i="7" s="1"/>
  <c r="G20" i="6" s="1"/>
  <c r="X15" i="7"/>
  <c r="V15" i="7"/>
  <c r="T15" i="7"/>
  <c r="U15" i="7" s="1"/>
  <c r="AB15" i="7" s="1"/>
  <c r="R15" i="7"/>
  <c r="I15" i="7"/>
  <c r="P15" i="7" s="1"/>
  <c r="X14" i="7"/>
  <c r="V14" i="7"/>
  <c r="T14" i="7"/>
  <c r="M14" i="7" s="1"/>
  <c r="R14" i="7"/>
  <c r="Y14" i="7" s="1"/>
  <c r="I14" i="7"/>
  <c r="P14" i="7" s="1"/>
  <c r="X13" i="7"/>
  <c r="V13" i="7"/>
  <c r="T13" i="7"/>
  <c r="R13" i="7"/>
  <c r="I13" i="7"/>
  <c r="P13" i="7" s="1"/>
  <c r="N13" i="7" s="1"/>
  <c r="G13" i="6" s="1"/>
  <c r="X12" i="7"/>
  <c r="V12" i="7"/>
  <c r="T12" i="7"/>
  <c r="U12" i="7" s="1"/>
  <c r="AB12" i="7" s="1"/>
  <c r="R12" i="7"/>
  <c r="Y12" i="7" s="1"/>
  <c r="I12" i="7"/>
  <c r="P12" i="7" s="1"/>
  <c r="X11" i="7"/>
  <c r="V11" i="7"/>
  <c r="T11" i="7"/>
  <c r="U11" i="7" s="1"/>
  <c r="AB11" i="7" s="1"/>
  <c r="R11" i="7"/>
  <c r="Y11" i="7" s="1"/>
  <c r="I11" i="7"/>
  <c r="P11" i="7" s="1"/>
  <c r="X10" i="7"/>
  <c r="V10" i="7"/>
  <c r="T10" i="7"/>
  <c r="R10" i="7"/>
  <c r="I10" i="7"/>
  <c r="P10" i="7" s="1"/>
  <c r="X9" i="7"/>
  <c r="V9" i="7"/>
  <c r="T9" i="7"/>
  <c r="AA9" i="7" s="1"/>
  <c r="R9" i="7"/>
  <c r="S9" i="7" s="1"/>
  <c r="Z9" i="7" s="1"/>
  <c r="I9" i="7"/>
  <c r="P9" i="7" s="1"/>
  <c r="X8" i="7"/>
  <c r="V8" i="7"/>
  <c r="T8" i="7"/>
  <c r="U8" i="7" s="1"/>
  <c r="AB8" i="7" s="1"/>
  <c r="R8" i="7"/>
  <c r="I8" i="7"/>
  <c r="P8" i="7" s="1"/>
  <c r="O8" i="7" s="1"/>
  <c r="G4" i="6" s="1"/>
  <c r="A3" i="6"/>
  <c r="A4" i="6"/>
  <c r="A5" i="6"/>
  <c r="A6" i="6"/>
  <c r="A7" i="6"/>
  <c r="A8" i="6"/>
  <c r="AA28" i="7" l="1"/>
  <c r="Y29" i="7"/>
  <c r="AA22" i="7"/>
  <c r="Y21" i="7"/>
  <c r="W16" i="7"/>
  <c r="AA26" i="7"/>
  <c r="AA27" i="7"/>
  <c r="Y16" i="7"/>
  <c r="L16" i="7" s="1"/>
  <c r="AA16" i="7"/>
  <c r="M16" i="7" s="1"/>
  <c r="W23" i="7"/>
  <c r="W18" i="7"/>
  <c r="O27" i="7"/>
  <c r="G42" i="6" s="1"/>
  <c r="S26" i="7"/>
  <c r="Z26" i="7" s="1"/>
  <c r="W26" i="7"/>
  <c r="N26" i="7"/>
  <c r="G39" i="6" s="1"/>
  <c r="L26" i="7"/>
  <c r="O26" i="7"/>
  <c r="G40" i="6" s="1"/>
  <c r="O25" i="7"/>
  <c r="G38" i="6" s="1"/>
  <c r="M25" i="7"/>
  <c r="L25" i="7"/>
  <c r="N25" i="7"/>
  <c r="G37" i="6" s="1"/>
  <c r="Y24" i="7"/>
  <c r="S24" i="7"/>
  <c r="Z24" i="7" s="1"/>
  <c r="L24" i="7"/>
  <c r="O24" i="7"/>
  <c r="G36" i="6" s="1"/>
  <c r="O23" i="7"/>
  <c r="G34" i="6" s="1"/>
  <c r="N23" i="7"/>
  <c r="G33" i="6" s="1"/>
  <c r="S22" i="7"/>
  <c r="N22" i="7"/>
  <c r="G31" i="6" s="1"/>
  <c r="L21" i="7"/>
  <c r="M21" i="7"/>
  <c r="O21" i="7"/>
  <c r="G30" i="6" s="1"/>
  <c r="N21" i="7"/>
  <c r="G29" i="6" s="1"/>
  <c r="U20" i="7"/>
  <c r="AB20" i="7" s="1"/>
  <c r="Y20" i="7"/>
  <c r="L20" i="7"/>
  <c r="O20" i="7"/>
  <c r="G28" i="6" s="1"/>
  <c r="N20" i="7"/>
  <c r="G27" i="6" s="1"/>
  <c r="O18" i="7"/>
  <c r="G24" i="6" s="1"/>
  <c r="AA18" i="7"/>
  <c r="M18" i="7"/>
  <c r="N18" i="7"/>
  <c r="G23" i="6" s="1"/>
  <c r="Y18" i="7"/>
  <c r="AA14" i="7"/>
  <c r="O14" i="7"/>
  <c r="G16" i="6" s="1"/>
  <c r="L14" i="7"/>
  <c r="N14" i="7"/>
  <c r="G15" i="6" s="1"/>
  <c r="O13" i="7"/>
  <c r="G14" i="6" s="1"/>
  <c r="O12" i="7"/>
  <c r="G12" i="6" s="1"/>
  <c r="S10" i="7"/>
  <c r="Z10" i="7" s="1"/>
  <c r="Y10" i="7"/>
  <c r="L10" i="7" s="1"/>
  <c r="S14" i="7"/>
  <c r="Z14" i="7" s="1"/>
  <c r="Y13" i="7"/>
  <c r="L13" i="7" s="1"/>
  <c r="U14" i="7"/>
  <c r="AB14" i="7" s="1"/>
  <c r="Y8" i="7"/>
  <c r="L8" i="7" s="1"/>
  <c r="AA10" i="7"/>
  <c r="M10" i="7" s="1"/>
  <c r="AA12" i="7"/>
  <c r="M12" i="7" s="1"/>
  <c r="AA11" i="7"/>
  <c r="M11" i="7" s="1"/>
  <c r="AA8" i="7"/>
  <c r="M8" i="7" s="1"/>
  <c r="W14" i="7"/>
  <c r="S8" i="7"/>
  <c r="Z8" i="7" s="1"/>
  <c r="W15" i="7"/>
  <c r="N15" i="7"/>
  <c r="G17" i="6" s="1"/>
  <c r="O15" i="7"/>
  <c r="G18" i="6" s="1"/>
  <c r="O9" i="7"/>
  <c r="N9" i="7"/>
  <c r="G5" i="6" s="1"/>
  <c r="O11" i="7"/>
  <c r="G10" i="6" s="1"/>
  <c r="O10" i="7"/>
  <c r="G8" i="6" s="1"/>
  <c r="N10" i="7"/>
  <c r="G7" i="6" s="1"/>
  <c r="S19" i="7"/>
  <c r="Z19" i="7" s="1"/>
  <c r="U10" i="7"/>
  <c r="AB10" i="7" s="1"/>
  <c r="S12" i="7"/>
  <c r="Z12" i="7" s="1"/>
  <c r="L12" i="7" s="1"/>
  <c r="N16" i="7"/>
  <c r="G19" i="6" s="1"/>
  <c r="S20" i="7"/>
  <c r="Z20" i="7" s="1"/>
  <c r="S28" i="7"/>
  <c r="Z28" i="7" s="1"/>
  <c r="N8" i="7"/>
  <c r="G3" i="6" s="1"/>
  <c r="W9" i="7"/>
  <c r="S13" i="7"/>
  <c r="Z13" i="7" s="1"/>
  <c r="AA13" i="7"/>
  <c r="M13" i="7" s="1"/>
  <c r="Y15" i="7"/>
  <c r="L15" i="7" s="1"/>
  <c r="W17" i="7"/>
  <c r="S21" i="7"/>
  <c r="Z21" i="7" s="1"/>
  <c r="AA21" i="7"/>
  <c r="Y23" i="7"/>
  <c r="L23" i="7" s="1"/>
  <c r="W25" i="7"/>
  <c r="S29" i="7"/>
  <c r="Z29" i="7" s="1"/>
  <c r="AA29" i="7"/>
  <c r="U25" i="7"/>
  <c r="AB25" i="7" s="1"/>
  <c r="S27" i="7"/>
  <c r="Z27" i="7" s="1"/>
  <c r="Y9" i="7"/>
  <c r="L9" i="7" s="1"/>
  <c r="U13" i="7"/>
  <c r="AB13" i="7" s="1"/>
  <c r="S15" i="7"/>
  <c r="Z15" i="7" s="1"/>
  <c r="AA15" i="7"/>
  <c r="M15" i="7" s="1"/>
  <c r="Y17" i="7"/>
  <c r="W19" i="7"/>
  <c r="AA23" i="7"/>
  <c r="M23" i="7" s="1"/>
  <c r="Y25" i="7"/>
  <c r="W27" i="7"/>
  <c r="S11" i="7"/>
  <c r="Z11" i="7" s="1"/>
  <c r="L11" i="7" s="1"/>
  <c r="N12" i="7"/>
  <c r="G11" i="6" s="1"/>
  <c r="U9" i="7"/>
  <c r="AB9" i="7" s="1"/>
  <c r="M9" i="7" s="1"/>
  <c r="U17" i="7"/>
  <c r="AB17" i="7" s="1"/>
  <c r="Z22" i="7" l="1"/>
  <c r="L22" i="7" s="1"/>
  <c r="W22" i="7"/>
  <c r="W13" i="7"/>
  <c r="W12" i="7"/>
  <c r="W11" i="7"/>
  <c r="N11" i="7"/>
  <c r="G9" i="6" s="1"/>
  <c r="W10" i="7"/>
  <c r="W8" i="7"/>
  <c r="O30" i="7"/>
  <c r="G6" i="6"/>
  <c r="N30" i="7" l="1"/>
</calcChain>
</file>

<file path=xl/sharedStrings.xml><?xml version="1.0" encoding="utf-8"?>
<sst xmlns="http://schemas.openxmlformats.org/spreadsheetml/2006/main" count="132" uniqueCount="46">
  <si>
    <t>Fr.</t>
  </si>
  <si>
    <t>Tableau des amortissements</t>
  </si>
  <si>
    <t>Entreprise forestière:</t>
  </si>
  <si>
    <t>Page:</t>
  </si>
  <si>
    <t>mettre un "x" si les amortissements et les intérêts ne doivent pas être calculés</t>
  </si>
  <si>
    <t>"x" apparaît quand la durée d'utilisation est prolongée</t>
  </si>
  <si>
    <t>EDEX</t>
  </si>
  <si>
    <t>Date</t>
  </si>
  <si>
    <t>d'achat</t>
  </si>
  <si>
    <t>m.</t>
  </si>
  <si>
    <t>année</t>
  </si>
  <si>
    <t>Amortiss.</t>
  </si>
  <si>
    <t>durée</t>
  </si>
  <si>
    <t>dernière</t>
  </si>
  <si>
    <t>Valeur</t>
  </si>
  <si>
    <t>calculés</t>
  </si>
  <si>
    <t>par an</t>
  </si>
  <si>
    <t>Intérêts</t>
  </si>
  <si>
    <t>Remarques</t>
  </si>
  <si>
    <t>Exercice:</t>
  </si>
  <si>
    <t>calculés dans</t>
  </si>
  <si>
    <t>l'exercice</t>
  </si>
  <si>
    <t>CEForestier</t>
  </si>
  <si>
    <t>Amortissement</t>
  </si>
  <si>
    <t>Linie</t>
  </si>
  <si>
    <t>Datum</t>
  </si>
  <si>
    <t>Beleg</t>
  </si>
  <si>
    <t>Konto</t>
  </si>
  <si>
    <t>D/C</t>
  </si>
  <si>
    <t>Text1</t>
  </si>
  <si>
    <t>Betrag</t>
  </si>
  <si>
    <t>NBTID</t>
  </si>
  <si>
    <t>SchlagID</t>
  </si>
  <si>
    <t>KTID</t>
  </si>
  <si>
    <t>KEA</t>
  </si>
  <si>
    <t>NBSTID</t>
  </si>
  <si>
    <t>EG</t>
  </si>
  <si>
    <t>Menge</t>
  </si>
  <si>
    <t>Einheit</t>
  </si>
  <si>
    <t>-</t>
  </si>
  <si>
    <t xml:space="preserve">Amortissement </t>
  </si>
  <si>
    <t>Description de l'objet</t>
  </si>
  <si>
    <t>Selon tab amor</t>
  </si>
  <si>
    <t xml:space="preserve">Intérêts </t>
  </si>
  <si>
    <t>CCh/CP</t>
  </si>
  <si>
    <t>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</si>
</sst>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Frutiger 45 Light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indexed="9"/>
      <name val="Arial"/>
      <family val="2"/>
    </font>
    <font>
      <sz val="11"/>
      <name val="Arial"/>
      <family val="2"/>
    </font>
    <font>
      <sz val="11"/>
      <color indexed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Frutiger 45 Light"/>
      <family val="3"/>
    </font>
    <font>
      <sz val="10"/>
      <color rgb="FF00B050"/>
      <name val="Frutiger 45 Light"/>
      <family val="3"/>
    </font>
    <font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4" fillId="0" borderId="0"/>
  </cellStyleXfs>
  <cellXfs count="124">
    <xf numFmtId="0" fontId="0" fillId="0" borderId="0" xfId="0"/>
    <xf numFmtId="0" fontId="1" fillId="0" borderId="8" xfId="1" applyFont="1" applyBorder="1" applyProtection="1">
      <protection locked="0"/>
    </xf>
    <xf numFmtId="0" fontId="1" fillId="0" borderId="0" xfId="1" applyFont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1" fillId="0" borderId="2" xfId="1" applyFont="1" applyBorder="1" applyProtection="1">
      <protection locked="0"/>
    </xf>
    <xf numFmtId="0" fontId="1" fillId="2" borderId="2" xfId="1" applyFont="1" applyFill="1" applyBorder="1" applyAlignment="1" applyProtection="1">
      <alignment horizontal="left"/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4" fontId="1" fillId="2" borderId="2" xfId="1" applyNumberFormat="1" applyFont="1" applyFill="1" applyBorder="1" applyAlignment="1" applyProtection="1">
      <alignment horizontal="right"/>
      <protection locked="0"/>
    </xf>
    <xf numFmtId="0" fontId="1" fillId="2" borderId="3" xfId="1" applyFont="1" applyFill="1" applyBorder="1" applyAlignment="1" applyProtection="1">
      <alignment horizontal="left"/>
      <protection locked="0"/>
    </xf>
    <xf numFmtId="0" fontId="3" fillId="0" borderId="0" xfId="1" applyFont="1" applyProtection="1">
      <protection locked="0"/>
    </xf>
    <xf numFmtId="0" fontId="4" fillId="2" borderId="0" xfId="1" applyFont="1" applyFill="1" applyProtection="1">
      <protection locked="0"/>
    </xf>
    <xf numFmtId="0" fontId="1" fillId="0" borderId="13" xfId="1" applyFont="1" applyBorder="1" applyProtection="1">
      <protection locked="0"/>
    </xf>
    <xf numFmtId="0" fontId="1" fillId="0" borderId="15" xfId="1" applyFont="1" applyBorder="1" applyProtection="1">
      <protection locked="0"/>
    </xf>
    <xf numFmtId="0" fontId="5" fillId="0" borderId="1" xfId="1" applyFont="1" applyBorder="1" applyProtection="1">
      <protection locked="0"/>
    </xf>
    <xf numFmtId="0" fontId="5" fillId="0" borderId="2" xfId="1" applyFont="1" applyBorder="1" applyProtection="1">
      <protection locked="0"/>
    </xf>
    <xf numFmtId="2" fontId="6" fillId="0" borderId="2" xfId="1" applyNumberFormat="1" applyFont="1" applyBorder="1" applyAlignment="1" applyProtection="1">
      <alignment horizontal="center"/>
      <protection locked="0"/>
    </xf>
    <xf numFmtId="4" fontId="1" fillId="0" borderId="2" xfId="1" applyNumberFormat="1" applyFont="1" applyBorder="1" applyProtection="1">
      <protection locked="0"/>
    </xf>
    <xf numFmtId="4" fontId="1" fillId="0" borderId="2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 applyProtection="1">
      <alignment horizontal="right"/>
      <protection locked="0"/>
    </xf>
    <xf numFmtId="0" fontId="13" fillId="0" borderId="3" xfId="1" applyFont="1" applyBorder="1" applyAlignment="1" applyProtection="1">
      <alignment horizontal="left"/>
      <protection locked="0"/>
    </xf>
    <xf numFmtId="2" fontId="6" fillId="0" borderId="0" xfId="1" applyNumberFormat="1" applyFont="1" applyAlignment="1" applyProtection="1">
      <alignment horizontal="center"/>
      <protection locked="0"/>
    </xf>
    <xf numFmtId="4" fontId="1" fillId="0" borderId="0" xfId="1" applyNumberFormat="1" applyFont="1" applyProtection="1"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 applyProtection="1">
      <alignment horizontal="left"/>
      <protection locked="0"/>
    </xf>
    <xf numFmtId="0" fontId="7" fillId="0" borderId="0" xfId="1" applyFont="1" applyAlignment="1" applyProtection="1">
      <alignment horizontal="center"/>
      <protection locked="0"/>
    </xf>
    <xf numFmtId="0" fontId="8" fillId="0" borderId="0" xfId="1" applyFont="1" applyAlignment="1" applyProtection="1">
      <alignment horizontal="right" vertical="center"/>
      <protection locked="0"/>
    </xf>
    <xf numFmtId="4" fontId="7" fillId="0" borderId="0" xfId="1" applyNumberFormat="1" applyFont="1" applyAlignment="1" applyProtection="1">
      <alignment horizontal="center"/>
      <protection locked="0"/>
    </xf>
    <xf numFmtId="4" fontId="8" fillId="0" borderId="0" xfId="1" applyNumberFormat="1" applyFont="1" applyAlignment="1" applyProtection="1">
      <alignment horizontal="left" vertical="center"/>
      <protection locked="0"/>
    </xf>
    <xf numFmtId="4" fontId="7" fillId="0" borderId="0" xfId="1" applyNumberFormat="1" applyFont="1" applyAlignment="1" applyProtection="1">
      <alignment horizontal="right"/>
      <protection locked="0"/>
    </xf>
    <xf numFmtId="0" fontId="9" fillId="0" borderId="0" xfId="1" applyFont="1" applyAlignment="1" applyProtection="1">
      <alignment horizontal="center"/>
      <protection locked="0"/>
    </xf>
    <xf numFmtId="0" fontId="7" fillId="0" borderId="4" xfId="1" applyFont="1" applyBorder="1" applyAlignment="1" applyProtection="1">
      <alignment horizontal="left"/>
      <protection locked="0"/>
    </xf>
    <xf numFmtId="0" fontId="7" fillId="0" borderId="5" xfId="1" applyFont="1" applyBorder="1" applyAlignment="1" applyProtection="1">
      <alignment horizontal="center"/>
      <protection locked="0"/>
    </xf>
    <xf numFmtId="0" fontId="7" fillId="0" borderId="7" xfId="1" applyFont="1" applyBorder="1" applyAlignment="1" applyProtection="1">
      <alignment horizontal="center"/>
      <protection locked="0"/>
    </xf>
    <xf numFmtId="0" fontId="7" fillId="0" borderId="6" xfId="1" applyFont="1" applyBorder="1" applyAlignment="1" applyProtection="1">
      <alignment horizontal="center"/>
      <protection locked="0"/>
    </xf>
    <xf numFmtId="2" fontId="6" fillId="0" borderId="5" xfId="1" applyNumberFormat="1" applyFont="1" applyBorder="1" applyAlignment="1" applyProtection="1">
      <alignment horizontal="center"/>
      <protection locked="0"/>
    </xf>
    <xf numFmtId="4" fontId="7" fillId="0" borderId="5" xfId="1" applyNumberFormat="1" applyFont="1" applyBorder="1" applyAlignment="1" applyProtection="1">
      <alignment horizontal="center"/>
      <protection locked="0"/>
    </xf>
    <xf numFmtId="4" fontId="7" fillId="0" borderId="6" xfId="1" applyNumberFormat="1" applyFont="1" applyBorder="1" applyAlignment="1" applyProtection="1">
      <alignment horizontal="center"/>
      <protection locked="0"/>
    </xf>
    <xf numFmtId="4" fontId="7" fillId="0" borderId="7" xfId="1" applyNumberFormat="1" applyFont="1" applyBorder="1" applyAlignment="1" applyProtection="1">
      <alignment horizontal="center"/>
      <protection locked="0"/>
    </xf>
    <xf numFmtId="4" fontId="12" fillId="0" borderId="6" xfId="1" applyNumberFormat="1" applyFont="1" applyBorder="1" applyAlignment="1" applyProtection="1">
      <alignment horizontal="center"/>
      <protection locked="0"/>
    </xf>
    <xf numFmtId="4" fontId="12" fillId="0" borderId="7" xfId="1" applyNumberFormat="1" applyFont="1" applyBorder="1" applyAlignment="1" applyProtection="1">
      <alignment horizontal="center"/>
      <protection locked="0"/>
    </xf>
    <xf numFmtId="0" fontId="7" fillId="0" borderId="8" xfId="1" applyFont="1" applyBorder="1" applyAlignment="1" applyProtection="1">
      <alignment horizontal="left"/>
      <protection locked="0"/>
    </xf>
    <xf numFmtId="0" fontId="7" fillId="0" borderId="9" xfId="1" applyFont="1" applyBorder="1" applyAlignment="1" applyProtection="1">
      <alignment horizontal="center"/>
      <protection locked="0"/>
    </xf>
    <xf numFmtId="0" fontId="7" fillId="0" borderId="10" xfId="1" applyFont="1" applyBorder="1" applyAlignment="1" applyProtection="1">
      <alignment horizontal="center"/>
      <protection locked="0"/>
    </xf>
    <xf numFmtId="0" fontId="7" fillId="0" borderId="11" xfId="1" applyFont="1" applyBorder="1" applyAlignment="1" applyProtection="1">
      <alignment horizontal="center"/>
      <protection locked="0"/>
    </xf>
    <xf numFmtId="0" fontId="7" fillId="0" borderId="12" xfId="1" applyFont="1" applyBorder="1" applyAlignment="1" applyProtection="1">
      <alignment horizontal="center"/>
      <protection locked="0"/>
    </xf>
    <xf numFmtId="2" fontId="6" fillId="0" borderId="9" xfId="1" applyNumberFormat="1" applyFont="1" applyBorder="1" applyAlignment="1" applyProtection="1">
      <alignment horizontal="center"/>
      <protection locked="0"/>
    </xf>
    <xf numFmtId="4" fontId="7" fillId="0" borderId="9" xfId="1" applyNumberFormat="1" applyFont="1" applyBorder="1" applyAlignment="1" applyProtection="1">
      <alignment horizontal="center"/>
      <protection locked="0"/>
    </xf>
    <xf numFmtId="4" fontId="7" fillId="0" borderId="10" xfId="1" applyNumberFormat="1" applyFont="1" applyBorder="1" applyAlignment="1" applyProtection="1">
      <alignment horizontal="center"/>
      <protection locked="0"/>
    </xf>
    <xf numFmtId="0" fontId="7" fillId="0" borderId="16" xfId="1" applyFont="1" applyBorder="1" applyAlignment="1" applyProtection="1">
      <alignment horizontal="center"/>
      <protection locked="0"/>
    </xf>
    <xf numFmtId="0" fontId="7" fillId="0" borderId="15" xfId="1" applyFont="1" applyBorder="1" applyAlignment="1" applyProtection="1">
      <alignment horizontal="center"/>
      <protection locked="0"/>
    </xf>
    <xf numFmtId="0" fontId="7" fillId="0" borderId="17" xfId="1" applyFont="1" applyBorder="1" applyAlignment="1" applyProtection="1">
      <alignment horizontal="center"/>
      <protection locked="0"/>
    </xf>
    <xf numFmtId="0" fontId="7" fillId="0" borderId="18" xfId="1" applyFont="1" applyBorder="1" applyAlignment="1" applyProtection="1">
      <alignment horizontal="center"/>
      <protection locked="0"/>
    </xf>
    <xf numFmtId="0" fontId="7" fillId="0" borderId="19" xfId="1" applyFont="1" applyBorder="1" applyAlignment="1" applyProtection="1">
      <alignment horizontal="center"/>
      <protection locked="0"/>
    </xf>
    <xf numFmtId="2" fontId="6" fillId="0" borderId="15" xfId="1" applyNumberFormat="1" applyFont="1" applyBorder="1" applyAlignment="1" applyProtection="1">
      <alignment horizontal="center"/>
      <protection locked="0"/>
    </xf>
    <xf numFmtId="4" fontId="7" fillId="0" borderId="16" xfId="1" applyNumberFormat="1" applyFont="1" applyBorder="1" applyAlignment="1" applyProtection="1">
      <alignment horizontal="center"/>
      <protection locked="0"/>
    </xf>
    <xf numFmtId="4" fontId="7" fillId="0" borderId="15" xfId="1" applyNumberFormat="1" applyFont="1" applyBorder="1" applyAlignment="1" applyProtection="1">
      <alignment horizontal="center"/>
      <protection locked="0"/>
    </xf>
    <xf numFmtId="0" fontId="7" fillId="0" borderId="14" xfId="1" applyFont="1" applyBorder="1" applyAlignment="1" applyProtection="1">
      <alignment horizontal="center"/>
      <protection locked="0"/>
    </xf>
    <xf numFmtId="0" fontId="10" fillId="4" borderId="20" xfId="1" applyFont="1" applyFill="1" applyBorder="1" applyProtection="1">
      <protection locked="0"/>
    </xf>
    <xf numFmtId="0" fontId="10" fillId="4" borderId="21" xfId="1" applyFont="1" applyFill="1" applyBorder="1" applyProtection="1">
      <protection locked="0"/>
    </xf>
    <xf numFmtId="0" fontId="10" fillId="4" borderId="22" xfId="1" applyFont="1" applyFill="1" applyBorder="1" applyProtection="1">
      <protection locked="0"/>
    </xf>
    <xf numFmtId="0" fontId="10" fillId="4" borderId="23" xfId="1" applyFont="1" applyFill="1" applyBorder="1" applyProtection="1">
      <protection locked="0"/>
    </xf>
    <xf numFmtId="0" fontId="10" fillId="4" borderId="21" xfId="1" applyFont="1" applyFill="1" applyBorder="1"/>
    <xf numFmtId="2" fontId="13" fillId="4" borderId="22" xfId="1" applyNumberFormat="1" applyFont="1" applyFill="1" applyBorder="1" applyAlignment="1" applyProtection="1">
      <alignment horizontal="center"/>
      <protection locked="0"/>
    </xf>
    <xf numFmtId="4" fontId="10" fillId="4" borderId="22" xfId="1" applyNumberFormat="1" applyFont="1" applyFill="1" applyBorder="1" applyProtection="1">
      <protection locked="0"/>
    </xf>
    <xf numFmtId="4" fontId="10" fillId="4" borderId="22" xfId="1" applyNumberFormat="1" applyFont="1" applyFill="1" applyBorder="1" applyAlignment="1">
      <alignment horizontal="right"/>
    </xf>
    <xf numFmtId="4" fontId="10" fillId="4" borderId="22" xfId="1" applyNumberFormat="1" applyFont="1" applyFill="1" applyBorder="1"/>
    <xf numFmtId="4" fontId="10" fillId="4" borderId="24" xfId="1" applyNumberFormat="1" applyFont="1" applyFill="1" applyBorder="1"/>
    <xf numFmtId="0" fontId="13" fillId="4" borderId="25" xfId="1" applyFont="1" applyFill="1" applyBorder="1" applyAlignment="1">
      <alignment horizontal="center"/>
    </xf>
    <xf numFmtId="1" fontId="11" fillId="0" borderId="0" xfId="1" applyNumberFormat="1" applyFont="1" applyProtection="1">
      <protection locked="0"/>
    </xf>
    <xf numFmtId="0" fontId="11" fillId="0" borderId="0" xfId="1" applyFont="1" applyProtection="1">
      <protection locked="0"/>
    </xf>
    <xf numFmtId="0" fontId="10" fillId="0" borderId="0" xfId="1" applyFont="1" applyProtection="1">
      <protection locked="0"/>
    </xf>
    <xf numFmtId="0" fontId="10" fillId="0" borderId="20" xfId="1" applyFont="1" applyBorder="1" applyProtection="1">
      <protection locked="0"/>
    </xf>
    <xf numFmtId="0" fontId="10" fillId="0" borderId="21" xfId="1" applyFont="1" applyBorder="1" applyProtection="1">
      <protection locked="0"/>
    </xf>
    <xf numFmtId="0" fontId="10" fillId="0" borderId="22" xfId="1" applyFont="1" applyBorder="1" applyProtection="1">
      <protection locked="0"/>
    </xf>
    <xf numFmtId="0" fontId="10" fillId="0" borderId="23" xfId="1" applyFont="1" applyBorder="1" applyProtection="1">
      <protection locked="0"/>
    </xf>
    <xf numFmtId="0" fontId="10" fillId="0" borderId="21" xfId="1" applyFont="1" applyBorder="1"/>
    <xf numFmtId="2" fontId="13" fillId="0" borderId="22" xfId="1" applyNumberFormat="1" applyFont="1" applyBorder="1" applyAlignment="1" applyProtection="1">
      <alignment horizontal="center"/>
      <protection locked="0"/>
    </xf>
    <xf numFmtId="4" fontId="10" fillId="0" borderId="22" xfId="1" applyNumberFormat="1" applyFont="1" applyBorder="1" applyProtection="1">
      <protection locked="0"/>
    </xf>
    <xf numFmtId="4" fontId="10" fillId="0" borderId="22" xfId="1" applyNumberFormat="1" applyFont="1" applyBorder="1" applyAlignment="1">
      <alignment horizontal="right"/>
    </xf>
    <xf numFmtId="4" fontId="10" fillId="0" borderId="22" xfId="1" applyNumberFormat="1" applyFont="1" applyBorder="1"/>
    <xf numFmtId="4" fontId="10" fillId="0" borderId="24" xfId="1" applyNumberFormat="1" applyFont="1" applyBorder="1"/>
    <xf numFmtId="0" fontId="13" fillId="0" borderId="22" xfId="1" applyFont="1" applyBorder="1" applyAlignment="1">
      <alignment horizontal="center"/>
    </xf>
    <xf numFmtId="0" fontId="10" fillId="0" borderId="26" xfId="1" applyFont="1" applyBorder="1"/>
    <xf numFmtId="0" fontId="10" fillId="0" borderId="13" xfId="1" applyFont="1" applyBorder="1" applyProtection="1">
      <protection locked="0"/>
    </xf>
    <xf numFmtId="0" fontId="10" fillId="0" borderId="14" xfId="1" applyFont="1" applyBorder="1" applyProtection="1">
      <protection locked="0"/>
    </xf>
    <xf numFmtId="0" fontId="10" fillId="0" borderId="8" xfId="1" applyFont="1" applyBorder="1" applyProtection="1">
      <protection locked="0"/>
    </xf>
    <xf numFmtId="0" fontId="10" fillId="0" borderId="10" xfId="1" applyFont="1" applyBorder="1" applyProtection="1">
      <protection locked="0"/>
    </xf>
    <xf numFmtId="0" fontId="10" fillId="0" borderId="17" xfId="1" applyFont="1" applyBorder="1" applyProtection="1">
      <protection locked="0"/>
    </xf>
    <xf numFmtId="0" fontId="10" fillId="0" borderId="9" xfId="1" applyFont="1" applyBorder="1" applyProtection="1">
      <protection locked="0"/>
    </xf>
    <xf numFmtId="0" fontId="10" fillId="0" borderId="9" xfId="1" applyFont="1" applyBorder="1"/>
    <xf numFmtId="2" fontId="13" fillId="0" borderId="10" xfId="1" applyNumberFormat="1" applyFont="1" applyBorder="1" applyAlignment="1" applyProtection="1">
      <alignment horizontal="center"/>
      <protection locked="0"/>
    </xf>
    <xf numFmtId="4" fontId="10" fillId="0" borderId="10" xfId="1" applyNumberFormat="1" applyFont="1" applyBorder="1" applyProtection="1">
      <protection locked="0"/>
    </xf>
    <xf numFmtId="4" fontId="10" fillId="0" borderId="10" xfId="1" applyNumberFormat="1" applyFont="1" applyBorder="1" applyAlignment="1">
      <alignment horizontal="right"/>
    </xf>
    <xf numFmtId="4" fontId="10" fillId="0" borderId="10" xfId="1" applyNumberFormat="1" applyFont="1" applyBorder="1"/>
    <xf numFmtId="4" fontId="10" fillId="0" borderId="0" xfId="1" applyNumberFormat="1" applyFont="1"/>
    <xf numFmtId="0" fontId="13" fillId="0" borderId="16" xfId="1" applyFont="1" applyBorder="1" applyAlignment="1">
      <alignment horizontal="center"/>
    </xf>
    <xf numFmtId="0" fontId="7" fillId="0" borderId="1" xfId="1" applyFont="1" applyBorder="1" applyAlignment="1" applyProtection="1">
      <alignment vertical="center"/>
      <protection locked="0"/>
    </xf>
    <xf numFmtId="0" fontId="7" fillId="0" borderId="2" xfId="1" applyFont="1" applyBorder="1" applyAlignment="1" applyProtection="1">
      <alignment vertical="center"/>
      <protection locked="0"/>
    </xf>
    <xf numFmtId="0" fontId="7" fillId="3" borderId="1" xfId="1" applyFont="1" applyFill="1" applyBorder="1" applyAlignment="1" applyProtection="1">
      <alignment vertical="center"/>
      <protection locked="0"/>
    </xf>
    <xf numFmtId="0" fontId="7" fillId="3" borderId="2" xfId="1" applyFont="1" applyFill="1" applyBorder="1" applyAlignment="1" applyProtection="1">
      <alignment vertical="center"/>
      <protection locked="0"/>
    </xf>
    <xf numFmtId="0" fontId="7" fillId="3" borderId="2" xfId="1" applyFont="1" applyFill="1" applyBorder="1" applyAlignment="1">
      <alignment vertical="center"/>
    </xf>
    <xf numFmtId="4" fontId="7" fillId="3" borderId="2" xfId="1" applyNumberFormat="1" applyFont="1" applyFill="1" applyBorder="1" applyAlignment="1">
      <alignment vertical="center"/>
    </xf>
    <xf numFmtId="4" fontId="7" fillId="3" borderId="3" xfId="1" applyNumberFormat="1" applyFont="1" applyFill="1" applyBorder="1" applyAlignment="1">
      <alignment vertical="center"/>
    </xf>
    <xf numFmtId="4" fontId="13" fillId="0" borderId="3" xfId="1" applyNumberFormat="1" applyFont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3" borderId="3" xfId="1" applyFont="1" applyFill="1" applyBorder="1" applyAlignme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15" fillId="5" borderId="27" xfId="1" applyFont="1" applyFill="1" applyBorder="1"/>
    <xf numFmtId="2" fontId="15" fillId="5" borderId="27" xfId="1" applyNumberFormat="1" applyFont="1" applyFill="1" applyBorder="1"/>
    <xf numFmtId="2" fontId="16" fillId="5" borderId="27" xfId="1" applyNumberFormat="1" applyFont="1" applyFill="1" applyBorder="1"/>
    <xf numFmtId="2" fontId="10" fillId="4" borderId="22" xfId="1" applyNumberFormat="1" applyFont="1" applyFill="1" applyBorder="1" applyProtection="1">
      <protection locked="0"/>
    </xf>
    <xf numFmtId="2" fontId="10" fillId="0" borderId="22" xfId="1" applyNumberFormat="1" applyFont="1" applyBorder="1" applyProtection="1">
      <protection locked="0"/>
    </xf>
    <xf numFmtId="0" fontId="7" fillId="0" borderId="13" xfId="1" applyFont="1" applyBorder="1" applyAlignment="1" applyProtection="1">
      <alignment horizontal="left"/>
      <protection locked="0"/>
    </xf>
    <xf numFmtId="0" fontId="7" fillId="0" borderId="14" xfId="1" applyFont="1" applyBorder="1" applyAlignment="1" applyProtection="1">
      <alignment horizontal="left"/>
      <protection locked="0"/>
    </xf>
    <xf numFmtId="2" fontId="13" fillId="0" borderId="1" xfId="1" applyNumberFormat="1" applyFont="1" applyBorder="1" applyAlignment="1" applyProtection="1">
      <alignment horizontal="right" vertical="center"/>
      <protection locked="0"/>
    </xf>
    <xf numFmtId="2" fontId="13" fillId="0" borderId="3" xfId="1" applyNumberFormat="1" applyFont="1" applyBorder="1" applyAlignment="1" applyProtection="1">
      <alignment horizontal="right" vertical="center"/>
      <protection locked="0"/>
    </xf>
    <xf numFmtId="2" fontId="13" fillId="2" borderId="2" xfId="1" applyNumberFormat="1" applyFont="1" applyFill="1" applyBorder="1" applyAlignment="1" applyProtection="1">
      <alignment horizontal="left"/>
      <protection locked="0"/>
    </xf>
    <xf numFmtId="0" fontId="7" fillId="0" borderId="4" xfId="1" applyFont="1" applyBorder="1" applyAlignment="1" applyProtection="1">
      <alignment horizontal="center"/>
      <protection locked="0"/>
    </xf>
    <xf numFmtId="0" fontId="7" fillId="0" borderId="6" xfId="1" applyFont="1" applyBorder="1" applyAlignment="1" applyProtection="1">
      <alignment horizontal="center"/>
      <protection locked="0"/>
    </xf>
    <xf numFmtId="0" fontId="7" fillId="0" borderId="5" xfId="1" applyFont="1" applyBorder="1" applyAlignment="1" applyProtection="1">
      <alignment horizontal="center"/>
      <protection locked="0"/>
    </xf>
    <xf numFmtId="0" fontId="7" fillId="0" borderId="8" xfId="1" applyFont="1" applyBorder="1" applyAlignment="1" applyProtection="1">
      <alignment horizontal="center"/>
      <protection locked="0"/>
    </xf>
    <xf numFmtId="0" fontId="7" fillId="0" borderId="9" xfId="1" applyFont="1" applyBorder="1" applyAlignment="1" applyProtection="1">
      <alignment horizontal="center"/>
      <protection locked="0"/>
    </xf>
  </cellXfs>
  <cellStyles count="2">
    <cellStyle name="Normal" xfId="0" builtinId="0"/>
    <cellStyle name="Stand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3</xdr:row>
      <xdr:rowOff>83820</xdr:rowOff>
    </xdr:from>
    <xdr:to>
      <xdr:col>9</xdr:col>
      <xdr:colOff>129540</xdr:colOff>
      <xdr:row>4</xdr:row>
      <xdr:rowOff>167640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379720" y="739140"/>
          <a:ext cx="106680" cy="281940"/>
          <a:chOff x="377" y="707"/>
          <a:chExt cx="22" cy="27"/>
        </a:xfrm>
      </xdr:grpSpPr>
      <xdr:sp macro="" textlink="">
        <xdr:nvSpPr>
          <xdr:cNvPr id="3" name="Lin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106680</xdr:colOff>
      <xdr:row>3</xdr:row>
      <xdr:rowOff>83820</xdr:rowOff>
    </xdr:from>
    <xdr:to>
      <xdr:col>15</xdr:col>
      <xdr:colOff>99060</xdr:colOff>
      <xdr:row>4</xdr:row>
      <xdr:rowOff>167640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7467600" y="739140"/>
          <a:ext cx="716280" cy="281940"/>
          <a:chOff x="377" y="707"/>
          <a:chExt cx="22" cy="27"/>
        </a:xfrm>
      </xdr:grpSpPr>
      <xdr:sp macro="" textlink="">
        <xdr:nvSpPr>
          <xdr:cNvPr id="6" name="Line 7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8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60960</xdr:colOff>
      <xdr:row>30</xdr:row>
      <xdr:rowOff>0</xdr:rowOff>
    </xdr:from>
    <xdr:to>
      <xdr:col>9</xdr:col>
      <xdr:colOff>129540</xdr:colOff>
      <xdr:row>30</xdr:row>
      <xdr:rowOff>0</xdr:rowOff>
    </xdr:to>
    <xdr:grpSp>
      <xdr:nvGrpSpPr>
        <xdr:cNvPr id="8" name="Group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>
          <a:grpSpLocks/>
        </xdr:cNvGrpSpPr>
      </xdr:nvGrpSpPr>
      <xdr:grpSpPr bwMode="auto">
        <a:xfrm>
          <a:off x="5417820" y="6096000"/>
          <a:ext cx="68580" cy="0"/>
          <a:chOff x="377" y="707"/>
          <a:chExt cx="22" cy="27"/>
        </a:xfrm>
      </xdr:grpSpPr>
      <xdr:sp macro="" textlink="">
        <xdr:nvSpPr>
          <xdr:cNvPr id="9" name="Line 11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7620</xdr:colOff>
      <xdr:row>30</xdr:row>
      <xdr:rowOff>0</xdr:rowOff>
    </xdr:from>
    <xdr:to>
      <xdr:col>9</xdr:col>
      <xdr:colOff>121920</xdr:colOff>
      <xdr:row>30</xdr:row>
      <xdr:rowOff>0</xdr:rowOff>
    </xdr:to>
    <xdr:grpSp>
      <xdr:nvGrpSpPr>
        <xdr:cNvPr id="11" name="Group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>
          <a:grpSpLocks/>
        </xdr:cNvGrpSpPr>
      </xdr:nvGrpSpPr>
      <xdr:grpSpPr bwMode="auto">
        <a:xfrm>
          <a:off x="5364480" y="6096000"/>
          <a:ext cx="114300" cy="0"/>
          <a:chOff x="377" y="707"/>
          <a:chExt cx="22" cy="27"/>
        </a:xfrm>
      </xdr:grpSpPr>
      <xdr:sp macro="" textlink="">
        <xdr:nvSpPr>
          <xdr:cNvPr id="12" name="Line 18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19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22860</xdr:colOff>
      <xdr:row>30</xdr:row>
      <xdr:rowOff>0</xdr:rowOff>
    </xdr:from>
    <xdr:to>
      <xdr:col>9</xdr:col>
      <xdr:colOff>129540</xdr:colOff>
      <xdr:row>30</xdr:row>
      <xdr:rowOff>0</xdr:rowOff>
    </xdr:to>
    <xdr:grpSp>
      <xdr:nvGrpSpPr>
        <xdr:cNvPr id="14" name="Group 2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>
          <a:grpSpLocks/>
        </xdr:cNvGrpSpPr>
      </xdr:nvGrpSpPr>
      <xdr:grpSpPr bwMode="auto">
        <a:xfrm>
          <a:off x="5379720" y="6096000"/>
          <a:ext cx="106680" cy="0"/>
          <a:chOff x="377" y="707"/>
          <a:chExt cx="22" cy="27"/>
        </a:xfrm>
      </xdr:grpSpPr>
      <xdr:sp macro="" textlink="">
        <xdr:nvSpPr>
          <xdr:cNvPr id="15" name="Line 2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106680</xdr:colOff>
      <xdr:row>30</xdr:row>
      <xdr:rowOff>0</xdr:rowOff>
    </xdr:from>
    <xdr:to>
      <xdr:col>15</xdr:col>
      <xdr:colOff>99060</xdr:colOff>
      <xdr:row>30</xdr:row>
      <xdr:rowOff>0</xdr:rowOff>
    </xdr:to>
    <xdr:grpSp>
      <xdr:nvGrpSpPr>
        <xdr:cNvPr id="17" name="Group 2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7467600" y="6096000"/>
          <a:ext cx="716280" cy="0"/>
          <a:chOff x="377" y="707"/>
          <a:chExt cx="22" cy="27"/>
        </a:xfrm>
      </xdr:grpSpPr>
      <xdr:sp macro="" textlink="">
        <xdr:nvSpPr>
          <xdr:cNvPr id="18" name="Line 2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2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60960</xdr:colOff>
      <xdr:row>30</xdr:row>
      <xdr:rowOff>0</xdr:rowOff>
    </xdr:from>
    <xdr:to>
      <xdr:col>9</xdr:col>
      <xdr:colOff>129540</xdr:colOff>
      <xdr:row>30</xdr:row>
      <xdr:rowOff>0</xdr:rowOff>
    </xdr:to>
    <xdr:grpSp>
      <xdr:nvGrpSpPr>
        <xdr:cNvPr id="20" name="Group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>
          <a:grpSpLocks/>
        </xdr:cNvGrpSpPr>
      </xdr:nvGrpSpPr>
      <xdr:grpSpPr bwMode="auto">
        <a:xfrm>
          <a:off x="5417820" y="6096000"/>
          <a:ext cx="68580" cy="0"/>
          <a:chOff x="377" y="707"/>
          <a:chExt cx="22" cy="27"/>
        </a:xfrm>
      </xdr:grpSpPr>
      <xdr:sp macro="" textlink="">
        <xdr:nvSpPr>
          <xdr:cNvPr id="21" name="Line 3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3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22860</xdr:colOff>
      <xdr:row>30</xdr:row>
      <xdr:rowOff>0</xdr:rowOff>
    </xdr:from>
    <xdr:to>
      <xdr:col>9</xdr:col>
      <xdr:colOff>129540</xdr:colOff>
      <xdr:row>30</xdr:row>
      <xdr:rowOff>0</xdr:rowOff>
    </xdr:to>
    <xdr:grpSp>
      <xdr:nvGrpSpPr>
        <xdr:cNvPr id="23" name="Group 3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/>
        </xdr:cNvGrpSpPr>
      </xdr:nvGrpSpPr>
      <xdr:grpSpPr bwMode="auto">
        <a:xfrm>
          <a:off x="5379720" y="6096000"/>
          <a:ext cx="106680" cy="0"/>
          <a:chOff x="377" y="707"/>
          <a:chExt cx="22" cy="27"/>
        </a:xfrm>
      </xdr:grpSpPr>
      <xdr:sp macro="" textlink="">
        <xdr:nvSpPr>
          <xdr:cNvPr id="24" name="Line 3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3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106680</xdr:colOff>
      <xdr:row>30</xdr:row>
      <xdr:rowOff>0</xdr:rowOff>
    </xdr:from>
    <xdr:to>
      <xdr:col>15</xdr:col>
      <xdr:colOff>99060</xdr:colOff>
      <xdr:row>30</xdr:row>
      <xdr:rowOff>0</xdr:rowOff>
    </xdr:to>
    <xdr:grpSp>
      <xdr:nvGrpSpPr>
        <xdr:cNvPr id="26" name="Group 3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>
          <a:grpSpLocks/>
        </xdr:cNvGrpSpPr>
      </xdr:nvGrpSpPr>
      <xdr:grpSpPr bwMode="auto">
        <a:xfrm>
          <a:off x="7467600" y="6096000"/>
          <a:ext cx="716280" cy="0"/>
          <a:chOff x="377" y="707"/>
          <a:chExt cx="22" cy="27"/>
        </a:xfrm>
      </xdr:grpSpPr>
      <xdr:sp macro="" textlink="">
        <xdr:nvSpPr>
          <xdr:cNvPr id="27" name="Line 3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ChangeShapeType="1"/>
          </xdr:cNvSpPr>
        </xdr:nvSpPr>
        <xdr:spPr bwMode="auto">
          <a:xfrm>
            <a:off x="399" y="707"/>
            <a:ext cx="0" cy="2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" name="Line 3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7" y="707"/>
            <a:ext cx="2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30480</xdr:colOff>
      <xdr:row>0</xdr:row>
      <xdr:rowOff>68580</xdr:rowOff>
    </xdr:from>
    <xdr:to>
      <xdr:col>1</xdr:col>
      <xdr:colOff>828040</xdr:colOff>
      <xdr:row>1</xdr:row>
      <xdr:rowOff>205740</xdr:rowOff>
    </xdr:to>
    <xdr:pic>
      <xdr:nvPicPr>
        <xdr:cNvPr id="29" name="Grafik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8580"/>
          <a:ext cx="15900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0"/>
  <sheetViews>
    <sheetView zoomScaleNormal="100" workbookViewId="0">
      <selection activeCell="D23" sqref="D23"/>
    </sheetView>
  </sheetViews>
  <sheetFormatPr baseColWidth="10" defaultColWidth="11.44140625" defaultRowHeight="15.6"/>
  <cols>
    <col min="1" max="1" width="11.5546875" style="2" customWidth="1"/>
    <col min="2" max="2" width="22.109375" style="2" customWidth="1"/>
    <col min="3" max="3" width="6.77734375" style="2" customWidth="1"/>
    <col min="4" max="4" width="8.88671875" style="2" customWidth="1"/>
    <col min="5" max="5" width="6.88671875" style="2" customWidth="1"/>
    <col min="6" max="6" width="3.6640625" style="2" customWidth="1"/>
    <col min="7" max="7" width="6.5546875" style="2" customWidth="1"/>
    <col min="8" max="8" width="4.5546875" style="2" customWidth="1"/>
    <col min="9" max="9" width="7.109375" style="2" customWidth="1"/>
    <col min="10" max="10" width="3.5546875" style="21" customWidth="1"/>
    <col min="11" max="11" width="12.6640625" style="22" bestFit="1" customWidth="1"/>
    <col min="12" max="12" width="12.44140625" style="22" hidden="1" customWidth="1"/>
    <col min="13" max="13" width="9.77734375" style="22" hidden="1" customWidth="1"/>
    <col min="14" max="14" width="13" style="22" customWidth="1"/>
    <col min="15" max="15" width="10.5546875" style="22" customWidth="1"/>
    <col min="16" max="16" width="3.109375" style="2" customWidth="1"/>
    <col min="17" max="17" width="29.44140625" style="2" customWidth="1"/>
    <col min="18" max="28" width="8.6640625" style="10" hidden="1" customWidth="1"/>
    <col min="29" max="70" width="8.6640625" style="2" customWidth="1"/>
    <col min="71" max="71" width="6.5546875" style="2" customWidth="1"/>
    <col min="72" max="75" width="5.33203125" style="2" customWidth="1"/>
    <col min="76" max="79" width="9.44140625" style="2" customWidth="1"/>
    <col min="80" max="16384" width="11.44140625" style="2"/>
  </cols>
  <sheetData>
    <row r="1" spans="1:69" ht="17.399999999999999">
      <c r="A1" s="1"/>
      <c r="C1" s="3" t="s">
        <v>22</v>
      </c>
      <c r="D1" s="4"/>
      <c r="E1" s="4"/>
      <c r="F1" s="4"/>
      <c r="G1" s="5" t="s">
        <v>2</v>
      </c>
      <c r="H1" s="6"/>
      <c r="I1" s="7"/>
      <c r="J1" s="118"/>
      <c r="K1" s="118"/>
      <c r="L1" s="118"/>
      <c r="M1" s="118"/>
      <c r="N1" s="118"/>
      <c r="O1" s="8"/>
      <c r="P1" s="7" t="s">
        <v>3</v>
      </c>
      <c r="Q1" s="9">
        <v>1</v>
      </c>
      <c r="S1" s="11"/>
      <c r="T1" s="11"/>
    </row>
    <row r="2" spans="1:69" ht="21" customHeight="1">
      <c r="A2" s="12"/>
      <c r="B2" s="13"/>
      <c r="C2" s="14" t="s">
        <v>1</v>
      </c>
      <c r="D2" s="15"/>
      <c r="E2" s="15"/>
      <c r="F2" s="15"/>
      <c r="G2" s="5"/>
      <c r="H2" s="5"/>
      <c r="I2" s="5"/>
      <c r="J2" s="16"/>
      <c r="K2" s="17"/>
      <c r="L2" s="17"/>
      <c r="M2" s="17"/>
      <c r="N2" s="17"/>
      <c r="O2" s="18"/>
      <c r="P2" s="19" t="s">
        <v>19</v>
      </c>
      <c r="Q2" s="20"/>
    </row>
    <row r="3" spans="1:69" ht="13.5" customHeight="1"/>
    <row r="4" spans="1:69" s="23" customFormat="1">
      <c r="B4" s="24"/>
      <c r="C4" s="25"/>
      <c r="D4" s="25"/>
      <c r="E4" s="25"/>
      <c r="F4" s="24"/>
      <c r="G4" s="25"/>
      <c r="I4" s="26" t="s">
        <v>4</v>
      </c>
      <c r="J4" s="21"/>
      <c r="K4" s="27"/>
      <c r="L4" s="28" t="s">
        <v>5</v>
      </c>
      <c r="M4" s="27"/>
      <c r="N4" s="29"/>
      <c r="O4" s="27"/>
      <c r="P4" s="25"/>
      <c r="Q4" s="25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</row>
    <row r="5" spans="1:69" s="25" customFormat="1">
      <c r="A5" s="31" t="s">
        <v>40</v>
      </c>
      <c r="B5" s="32">
        <v>162</v>
      </c>
      <c r="C5" s="33"/>
      <c r="D5" s="33"/>
      <c r="E5" s="34"/>
      <c r="F5" s="119" t="s">
        <v>7</v>
      </c>
      <c r="G5" s="120"/>
      <c r="H5" s="119" t="s">
        <v>23</v>
      </c>
      <c r="I5" s="121"/>
      <c r="J5" s="35"/>
      <c r="K5" s="36" t="s">
        <v>14</v>
      </c>
      <c r="L5" s="37" t="s">
        <v>11</v>
      </c>
      <c r="M5" s="38" t="s">
        <v>17</v>
      </c>
      <c r="N5" s="39" t="s">
        <v>40</v>
      </c>
      <c r="O5" s="40" t="s">
        <v>43</v>
      </c>
      <c r="P5" s="32"/>
      <c r="Q5" s="32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69" s="25" customFormat="1">
      <c r="A6" s="41" t="s">
        <v>17</v>
      </c>
      <c r="B6" s="42">
        <v>163</v>
      </c>
      <c r="C6" s="43" t="s">
        <v>6</v>
      </c>
      <c r="D6" s="43" t="s">
        <v>44</v>
      </c>
      <c r="E6" s="25" t="s">
        <v>45</v>
      </c>
      <c r="F6" s="122" t="s">
        <v>8</v>
      </c>
      <c r="G6" s="123"/>
      <c r="H6" s="44" t="s">
        <v>12</v>
      </c>
      <c r="I6" s="45" t="s">
        <v>13</v>
      </c>
      <c r="J6" s="46"/>
      <c r="K6" s="47" t="s">
        <v>8</v>
      </c>
      <c r="L6" s="27" t="s">
        <v>15</v>
      </c>
      <c r="M6" s="48" t="s">
        <v>15</v>
      </c>
      <c r="N6" s="27" t="s">
        <v>20</v>
      </c>
      <c r="O6" s="48" t="s">
        <v>20</v>
      </c>
      <c r="P6" s="42"/>
      <c r="Q6" s="42" t="s">
        <v>18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69" s="25" customFormat="1">
      <c r="A7" s="114" t="s">
        <v>41</v>
      </c>
      <c r="B7" s="115"/>
      <c r="C7" s="49"/>
      <c r="D7" s="49"/>
      <c r="E7" s="50"/>
      <c r="F7" s="51" t="s">
        <v>9</v>
      </c>
      <c r="G7" s="52" t="s">
        <v>10</v>
      </c>
      <c r="H7" s="53"/>
      <c r="I7" s="52" t="s">
        <v>10</v>
      </c>
      <c r="J7" s="54"/>
      <c r="K7" s="55" t="s">
        <v>0</v>
      </c>
      <c r="L7" s="56" t="s">
        <v>16</v>
      </c>
      <c r="M7" s="55" t="s">
        <v>16</v>
      </c>
      <c r="N7" s="56" t="s">
        <v>21</v>
      </c>
      <c r="O7" s="55" t="s">
        <v>21</v>
      </c>
      <c r="P7" s="57"/>
      <c r="Q7" s="57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69" s="71" customFormat="1" ht="15.9" customHeight="1">
      <c r="A8" s="58"/>
      <c r="B8" s="59"/>
      <c r="C8" s="58"/>
      <c r="D8" s="60"/>
      <c r="E8" s="58"/>
      <c r="F8" s="61"/>
      <c r="G8" s="59"/>
      <c r="H8" s="61"/>
      <c r="I8" s="62" t="str">
        <f>IF(G8="","",IF(F8&gt;6,G8+H8,G8+H8-1))</f>
        <v/>
      </c>
      <c r="J8" s="63"/>
      <c r="K8" s="64"/>
      <c r="L8" s="65" t="str">
        <f>IF(G8="","",IF(F8&lt;7,R8,CONCATENATE(Y8," / ",Z8)))</f>
        <v/>
      </c>
      <c r="M8" s="65" t="str">
        <f>IF(G8="","",IF(F8&lt;7,T8,CONCATENATE(AA8," / ",AB8)))</f>
        <v/>
      </c>
      <c r="N8" s="66" t="str">
        <f>IF(G8="","",IF(P8="x",K8/V8,IF(J8="x",0,IF(X8=1,IF(OR($Q$2=G8,$Q$2=I8),S8,R8),R8))))</f>
        <v/>
      </c>
      <c r="O8" s="67" t="str">
        <f>IF(G8="","",IF(P8="x",T8,IF(J8="x",0,IF(X8=1,IF(OR($Q$2=G8,$Q$2=I8),U8,T8),T8))))</f>
        <v/>
      </c>
      <c r="P8" s="68" t="str">
        <f>IF($Q$2&lt;=I8,"",(IF(J8="x","","x")))</f>
        <v/>
      </c>
      <c r="Q8" s="60"/>
      <c r="R8" s="69" t="e">
        <f>K8/H8</f>
        <v>#DIV/0!</v>
      </c>
      <c r="S8" s="69" t="e">
        <f>R8/2</f>
        <v>#DIV/0!</v>
      </c>
      <c r="T8" s="69">
        <f>K8*0.05/2</f>
        <v>0</v>
      </c>
      <c r="U8" s="69">
        <f>T8/2</f>
        <v>0</v>
      </c>
      <c r="V8" s="70">
        <f>$Q$2-G8+1</f>
        <v>1</v>
      </c>
      <c r="W8" s="70" t="e">
        <f>IF(F8&gt;6,S8,R8)</f>
        <v>#DIV/0!</v>
      </c>
      <c r="X8" s="70">
        <f>IF(F8&gt;6,1,0)</f>
        <v>0</v>
      </c>
      <c r="Y8" s="69" t="e">
        <f>ROUND(R8,0)</f>
        <v>#DIV/0!</v>
      </c>
      <c r="Z8" s="69" t="e">
        <f>ROUND(S8,0)</f>
        <v>#DIV/0!</v>
      </c>
      <c r="AA8" s="69">
        <f>ROUND(T8,0)</f>
        <v>0</v>
      </c>
      <c r="AB8" s="69">
        <f>ROUND(U8,0)</f>
        <v>0</v>
      </c>
    </row>
    <row r="9" spans="1:69" s="71" customFormat="1" ht="15.9" customHeight="1">
      <c r="A9" s="72"/>
      <c r="B9" s="73"/>
      <c r="C9" s="72"/>
      <c r="D9" s="74"/>
      <c r="E9" s="72"/>
      <c r="F9" s="75"/>
      <c r="G9" s="73"/>
      <c r="H9" s="75"/>
      <c r="I9" s="76" t="str">
        <f t="shared" ref="I9:I29" si="0">IF(G9="","",IF(F9&gt;6,G9+H9,G9+H9-1))</f>
        <v/>
      </c>
      <c r="J9" s="77"/>
      <c r="K9" s="78"/>
      <c r="L9" s="79" t="str">
        <f t="shared" ref="L9:L29" si="1">IF(G9="","",IF(F9&lt;7,R9,CONCATENATE(Y9," / ",Z9)))</f>
        <v/>
      </c>
      <c r="M9" s="79" t="str">
        <f t="shared" ref="M9:M29" si="2">IF(G9="","",IF(F9&lt;7,T9,CONCATENATE(AA9," / ",AB9)))</f>
        <v/>
      </c>
      <c r="N9" s="80" t="str">
        <f t="shared" ref="N9:N29" si="3">IF(G9="","",IF(P9="x",K9/V9,IF(J9="x",0,IF(X9=1,IF(OR($Q$2=G9,$Q$2=I9),S9,R9),R9))))</f>
        <v/>
      </c>
      <c r="O9" s="81" t="str">
        <f t="shared" ref="O9:O29" si="4">IF(G9="","",IF(P9="x",T9,IF(J9="x",0,IF(X9=1,IF(OR($Q$2=G9,$Q$2=I9),U9,T9),T9))))</f>
        <v/>
      </c>
      <c r="P9" s="82" t="str">
        <f t="shared" ref="P9:P29" si="5">IF($Q$2&lt;=I9,"",(IF(J9="x","","x")))</f>
        <v/>
      </c>
      <c r="Q9" s="74"/>
      <c r="R9" s="69" t="e">
        <f t="shared" ref="R9:R29" si="6">K9/H9</f>
        <v>#DIV/0!</v>
      </c>
      <c r="S9" s="69" t="e">
        <f t="shared" ref="S9:S29" si="7">R9/2</f>
        <v>#DIV/0!</v>
      </c>
      <c r="T9" s="69">
        <f t="shared" ref="T9:T29" si="8">K9*0.05/2</f>
        <v>0</v>
      </c>
      <c r="U9" s="69">
        <f t="shared" ref="U9:U29" si="9">T9/2</f>
        <v>0</v>
      </c>
      <c r="V9" s="70">
        <f t="shared" ref="V9:V29" si="10">$Q$2-G9+1</f>
        <v>1</v>
      </c>
      <c r="W9" s="70" t="e">
        <f t="shared" ref="W9:W29" si="11">IF(F9&gt;6,S9,R9)</f>
        <v>#DIV/0!</v>
      </c>
      <c r="X9" s="70">
        <f t="shared" ref="X9:X29" si="12">IF(F9&gt;6,1,0)</f>
        <v>0</v>
      </c>
      <c r="Y9" s="69" t="e">
        <f t="shared" ref="Y9:AB29" si="13">ROUND(R9,0)</f>
        <v>#DIV/0!</v>
      </c>
      <c r="Z9" s="69" t="e">
        <f t="shared" si="13"/>
        <v>#DIV/0!</v>
      </c>
      <c r="AA9" s="69">
        <f t="shared" si="13"/>
        <v>0</v>
      </c>
      <c r="AB9" s="69">
        <f t="shared" si="13"/>
        <v>0</v>
      </c>
    </row>
    <row r="10" spans="1:69" s="71" customFormat="1" ht="15.9" customHeight="1">
      <c r="A10" s="58"/>
      <c r="B10" s="59"/>
      <c r="C10" s="58"/>
      <c r="D10" s="60"/>
      <c r="E10" s="58"/>
      <c r="F10" s="61"/>
      <c r="G10" s="59"/>
      <c r="H10" s="61"/>
      <c r="I10" s="62" t="str">
        <f t="shared" si="0"/>
        <v/>
      </c>
      <c r="J10" s="63"/>
      <c r="K10" s="64"/>
      <c r="L10" s="65" t="str">
        <f t="shared" si="1"/>
        <v/>
      </c>
      <c r="M10" s="65" t="str">
        <f t="shared" si="2"/>
        <v/>
      </c>
      <c r="N10" s="66" t="str">
        <f t="shared" si="3"/>
        <v/>
      </c>
      <c r="O10" s="67" t="str">
        <f t="shared" si="4"/>
        <v/>
      </c>
      <c r="P10" s="68" t="str">
        <f t="shared" si="5"/>
        <v/>
      </c>
      <c r="Q10" s="60"/>
      <c r="R10" s="69" t="e">
        <f t="shared" si="6"/>
        <v>#DIV/0!</v>
      </c>
      <c r="S10" s="69" t="e">
        <f t="shared" si="7"/>
        <v>#DIV/0!</v>
      </c>
      <c r="T10" s="69">
        <f t="shared" si="8"/>
        <v>0</v>
      </c>
      <c r="U10" s="69">
        <f t="shared" si="9"/>
        <v>0</v>
      </c>
      <c r="V10" s="70">
        <f t="shared" si="10"/>
        <v>1</v>
      </c>
      <c r="W10" s="70" t="e">
        <f t="shared" si="11"/>
        <v>#DIV/0!</v>
      </c>
      <c r="X10" s="70">
        <f t="shared" si="12"/>
        <v>0</v>
      </c>
      <c r="Y10" s="69" t="e">
        <f t="shared" si="13"/>
        <v>#DIV/0!</v>
      </c>
      <c r="Z10" s="69" t="e">
        <f t="shared" si="13"/>
        <v>#DIV/0!</v>
      </c>
      <c r="AA10" s="69">
        <f t="shared" si="13"/>
        <v>0</v>
      </c>
      <c r="AB10" s="69">
        <f t="shared" si="13"/>
        <v>0</v>
      </c>
    </row>
    <row r="11" spans="1:69" s="71" customFormat="1" ht="15.9" customHeight="1">
      <c r="A11" s="72"/>
      <c r="B11" s="73"/>
      <c r="C11" s="72"/>
      <c r="D11" s="74"/>
      <c r="E11" s="72"/>
      <c r="F11" s="75"/>
      <c r="G11" s="73"/>
      <c r="H11" s="75"/>
      <c r="I11" s="76" t="str">
        <f t="shared" si="0"/>
        <v/>
      </c>
      <c r="J11" s="77"/>
      <c r="K11" s="78"/>
      <c r="L11" s="79" t="str">
        <f t="shared" si="1"/>
        <v/>
      </c>
      <c r="M11" s="79" t="str">
        <f t="shared" si="2"/>
        <v/>
      </c>
      <c r="N11" s="80" t="str">
        <f t="shared" si="3"/>
        <v/>
      </c>
      <c r="O11" s="81" t="str">
        <f t="shared" si="4"/>
        <v/>
      </c>
      <c r="P11" s="82" t="str">
        <f t="shared" si="5"/>
        <v/>
      </c>
      <c r="Q11" s="74"/>
      <c r="R11" s="69" t="e">
        <f t="shared" si="6"/>
        <v>#DIV/0!</v>
      </c>
      <c r="S11" s="69" t="e">
        <f t="shared" si="7"/>
        <v>#DIV/0!</v>
      </c>
      <c r="T11" s="69">
        <f t="shared" si="8"/>
        <v>0</v>
      </c>
      <c r="U11" s="69">
        <f t="shared" si="9"/>
        <v>0</v>
      </c>
      <c r="V11" s="70">
        <f t="shared" si="10"/>
        <v>1</v>
      </c>
      <c r="W11" s="70" t="e">
        <f t="shared" si="11"/>
        <v>#DIV/0!</v>
      </c>
      <c r="X11" s="70">
        <f t="shared" si="12"/>
        <v>0</v>
      </c>
      <c r="Y11" s="69" t="e">
        <f t="shared" si="13"/>
        <v>#DIV/0!</v>
      </c>
      <c r="Z11" s="69" t="e">
        <f t="shared" si="13"/>
        <v>#DIV/0!</v>
      </c>
      <c r="AA11" s="69">
        <f t="shared" si="13"/>
        <v>0</v>
      </c>
      <c r="AB11" s="69">
        <f t="shared" si="13"/>
        <v>0</v>
      </c>
    </row>
    <row r="12" spans="1:69" s="71" customFormat="1" ht="15.9" customHeight="1">
      <c r="A12" s="58"/>
      <c r="B12" s="59"/>
      <c r="C12" s="58"/>
      <c r="D12" s="60"/>
      <c r="E12" s="58"/>
      <c r="F12" s="61"/>
      <c r="G12" s="59"/>
      <c r="H12" s="61"/>
      <c r="I12" s="62" t="str">
        <f t="shared" si="0"/>
        <v/>
      </c>
      <c r="J12" s="63"/>
      <c r="K12" s="64"/>
      <c r="L12" s="65" t="str">
        <f t="shared" si="1"/>
        <v/>
      </c>
      <c r="M12" s="65" t="str">
        <f t="shared" si="2"/>
        <v/>
      </c>
      <c r="N12" s="66" t="str">
        <f t="shared" si="3"/>
        <v/>
      </c>
      <c r="O12" s="67" t="str">
        <f t="shared" si="4"/>
        <v/>
      </c>
      <c r="P12" s="68" t="str">
        <f t="shared" si="5"/>
        <v/>
      </c>
      <c r="Q12" s="60"/>
      <c r="R12" s="69" t="e">
        <f t="shared" si="6"/>
        <v>#DIV/0!</v>
      </c>
      <c r="S12" s="69" t="e">
        <f t="shared" si="7"/>
        <v>#DIV/0!</v>
      </c>
      <c r="T12" s="69">
        <f t="shared" si="8"/>
        <v>0</v>
      </c>
      <c r="U12" s="69">
        <f t="shared" si="9"/>
        <v>0</v>
      </c>
      <c r="V12" s="70">
        <f t="shared" si="10"/>
        <v>1</v>
      </c>
      <c r="W12" s="70" t="e">
        <f t="shared" si="11"/>
        <v>#DIV/0!</v>
      </c>
      <c r="X12" s="70">
        <f t="shared" si="12"/>
        <v>0</v>
      </c>
      <c r="Y12" s="69" t="e">
        <f t="shared" si="13"/>
        <v>#DIV/0!</v>
      </c>
      <c r="Z12" s="69" t="e">
        <f t="shared" si="13"/>
        <v>#DIV/0!</v>
      </c>
      <c r="AA12" s="69">
        <f t="shared" si="13"/>
        <v>0</v>
      </c>
      <c r="AB12" s="69">
        <f t="shared" si="13"/>
        <v>0</v>
      </c>
    </row>
    <row r="13" spans="1:69" s="71" customFormat="1" ht="15.9" customHeight="1">
      <c r="A13" s="72"/>
      <c r="B13" s="73"/>
      <c r="C13" s="72"/>
      <c r="D13" s="113"/>
      <c r="E13" s="72"/>
      <c r="F13" s="75"/>
      <c r="G13" s="73"/>
      <c r="H13" s="75"/>
      <c r="I13" s="76" t="str">
        <f t="shared" si="0"/>
        <v/>
      </c>
      <c r="J13" s="77"/>
      <c r="K13" s="78"/>
      <c r="L13" s="79" t="str">
        <f t="shared" si="1"/>
        <v/>
      </c>
      <c r="M13" s="79" t="str">
        <f t="shared" si="2"/>
        <v/>
      </c>
      <c r="N13" s="80" t="str">
        <f t="shared" si="3"/>
        <v/>
      </c>
      <c r="O13" s="81" t="str">
        <f t="shared" si="4"/>
        <v/>
      </c>
      <c r="P13" s="82" t="str">
        <f t="shared" si="5"/>
        <v/>
      </c>
      <c r="Q13" s="74"/>
      <c r="R13" s="69" t="e">
        <f t="shared" si="6"/>
        <v>#DIV/0!</v>
      </c>
      <c r="S13" s="69" t="e">
        <f t="shared" si="7"/>
        <v>#DIV/0!</v>
      </c>
      <c r="T13" s="69">
        <f t="shared" si="8"/>
        <v>0</v>
      </c>
      <c r="U13" s="69">
        <f t="shared" si="9"/>
        <v>0</v>
      </c>
      <c r="V13" s="70">
        <f t="shared" si="10"/>
        <v>1</v>
      </c>
      <c r="W13" s="70" t="e">
        <f t="shared" si="11"/>
        <v>#DIV/0!</v>
      </c>
      <c r="X13" s="70">
        <f t="shared" si="12"/>
        <v>0</v>
      </c>
      <c r="Y13" s="69" t="e">
        <f t="shared" si="13"/>
        <v>#DIV/0!</v>
      </c>
      <c r="Z13" s="69" t="e">
        <f t="shared" si="13"/>
        <v>#DIV/0!</v>
      </c>
      <c r="AA13" s="69">
        <f t="shared" si="13"/>
        <v>0</v>
      </c>
      <c r="AB13" s="69">
        <f t="shared" si="13"/>
        <v>0</v>
      </c>
    </row>
    <row r="14" spans="1:69" s="71" customFormat="1" ht="15.9" customHeight="1">
      <c r="A14" s="58"/>
      <c r="B14" s="59"/>
      <c r="C14" s="58"/>
      <c r="D14" s="112"/>
      <c r="E14" s="58"/>
      <c r="F14" s="61"/>
      <c r="G14" s="59"/>
      <c r="H14" s="61"/>
      <c r="I14" s="62" t="str">
        <f t="shared" si="0"/>
        <v/>
      </c>
      <c r="J14" s="63"/>
      <c r="K14" s="64"/>
      <c r="L14" s="65" t="str">
        <f t="shared" si="1"/>
        <v/>
      </c>
      <c r="M14" s="65" t="str">
        <f t="shared" si="2"/>
        <v/>
      </c>
      <c r="N14" s="66" t="str">
        <f t="shared" si="3"/>
        <v/>
      </c>
      <c r="O14" s="67" t="str">
        <f t="shared" si="4"/>
        <v/>
      </c>
      <c r="P14" s="68" t="str">
        <f t="shared" si="5"/>
        <v/>
      </c>
      <c r="Q14" s="60"/>
      <c r="R14" s="69" t="e">
        <f t="shared" si="6"/>
        <v>#DIV/0!</v>
      </c>
      <c r="S14" s="69" t="e">
        <f t="shared" si="7"/>
        <v>#DIV/0!</v>
      </c>
      <c r="T14" s="69">
        <f t="shared" si="8"/>
        <v>0</v>
      </c>
      <c r="U14" s="69">
        <f t="shared" si="9"/>
        <v>0</v>
      </c>
      <c r="V14" s="70">
        <f t="shared" si="10"/>
        <v>1</v>
      </c>
      <c r="W14" s="70" t="e">
        <f t="shared" si="11"/>
        <v>#DIV/0!</v>
      </c>
      <c r="X14" s="70">
        <f t="shared" si="12"/>
        <v>0</v>
      </c>
      <c r="Y14" s="69" t="e">
        <f t="shared" si="13"/>
        <v>#DIV/0!</v>
      </c>
      <c r="Z14" s="69" t="e">
        <f t="shared" si="13"/>
        <v>#DIV/0!</v>
      </c>
      <c r="AA14" s="69">
        <f t="shared" si="13"/>
        <v>0</v>
      </c>
      <c r="AB14" s="69">
        <f t="shared" si="13"/>
        <v>0</v>
      </c>
    </row>
    <row r="15" spans="1:69" s="71" customFormat="1" ht="15.9" customHeight="1">
      <c r="A15" s="72"/>
      <c r="B15" s="73"/>
      <c r="C15" s="72"/>
      <c r="D15" s="113"/>
      <c r="E15" s="72"/>
      <c r="F15" s="75"/>
      <c r="G15" s="73"/>
      <c r="H15" s="75"/>
      <c r="I15" s="76" t="str">
        <f t="shared" si="0"/>
        <v/>
      </c>
      <c r="J15" s="77"/>
      <c r="K15" s="78"/>
      <c r="L15" s="79" t="str">
        <f t="shared" si="1"/>
        <v/>
      </c>
      <c r="M15" s="79" t="str">
        <f t="shared" si="2"/>
        <v/>
      </c>
      <c r="N15" s="80" t="str">
        <f t="shared" si="3"/>
        <v/>
      </c>
      <c r="O15" s="81" t="str">
        <f t="shared" si="4"/>
        <v/>
      </c>
      <c r="P15" s="82" t="str">
        <f t="shared" si="5"/>
        <v/>
      </c>
      <c r="Q15" s="74"/>
      <c r="R15" s="69" t="e">
        <f t="shared" si="6"/>
        <v>#DIV/0!</v>
      </c>
      <c r="S15" s="69" t="e">
        <f t="shared" si="7"/>
        <v>#DIV/0!</v>
      </c>
      <c r="T15" s="69">
        <f t="shared" si="8"/>
        <v>0</v>
      </c>
      <c r="U15" s="69">
        <f t="shared" si="9"/>
        <v>0</v>
      </c>
      <c r="V15" s="70">
        <f t="shared" si="10"/>
        <v>1</v>
      </c>
      <c r="W15" s="70" t="e">
        <f t="shared" si="11"/>
        <v>#DIV/0!</v>
      </c>
      <c r="X15" s="70">
        <f t="shared" si="12"/>
        <v>0</v>
      </c>
      <c r="Y15" s="69" t="e">
        <f t="shared" si="13"/>
        <v>#DIV/0!</v>
      </c>
      <c r="Z15" s="69" t="e">
        <f t="shared" si="13"/>
        <v>#DIV/0!</v>
      </c>
      <c r="AA15" s="69">
        <f t="shared" si="13"/>
        <v>0</v>
      </c>
      <c r="AB15" s="69">
        <f t="shared" si="13"/>
        <v>0</v>
      </c>
    </row>
    <row r="16" spans="1:69" s="71" customFormat="1" ht="15.9" customHeight="1">
      <c r="A16" s="58"/>
      <c r="B16" s="59"/>
      <c r="C16" s="58"/>
      <c r="D16" s="112"/>
      <c r="E16" s="58"/>
      <c r="F16" s="61"/>
      <c r="G16" s="59"/>
      <c r="H16" s="61"/>
      <c r="I16" s="62" t="str">
        <f t="shared" si="0"/>
        <v/>
      </c>
      <c r="J16" s="63"/>
      <c r="K16" s="64"/>
      <c r="L16" s="65" t="str">
        <f t="shared" si="1"/>
        <v/>
      </c>
      <c r="M16" s="65" t="str">
        <f t="shared" si="2"/>
        <v/>
      </c>
      <c r="N16" s="66" t="str">
        <f t="shared" si="3"/>
        <v/>
      </c>
      <c r="O16" s="67" t="str">
        <f t="shared" si="4"/>
        <v/>
      </c>
      <c r="P16" s="68" t="str">
        <f t="shared" si="5"/>
        <v/>
      </c>
      <c r="Q16" s="60"/>
      <c r="R16" s="69" t="e">
        <f t="shared" si="6"/>
        <v>#DIV/0!</v>
      </c>
      <c r="S16" s="69" t="e">
        <f t="shared" si="7"/>
        <v>#DIV/0!</v>
      </c>
      <c r="T16" s="69">
        <f t="shared" si="8"/>
        <v>0</v>
      </c>
      <c r="U16" s="69">
        <f t="shared" si="9"/>
        <v>0</v>
      </c>
      <c r="V16" s="70">
        <f t="shared" si="10"/>
        <v>1</v>
      </c>
      <c r="W16" s="70" t="e">
        <f t="shared" si="11"/>
        <v>#DIV/0!</v>
      </c>
      <c r="X16" s="70">
        <f t="shared" si="12"/>
        <v>0</v>
      </c>
      <c r="Y16" s="69" t="e">
        <f t="shared" si="13"/>
        <v>#DIV/0!</v>
      </c>
      <c r="Z16" s="69" t="e">
        <f t="shared" si="13"/>
        <v>#DIV/0!</v>
      </c>
      <c r="AA16" s="69">
        <f t="shared" si="13"/>
        <v>0</v>
      </c>
      <c r="AB16" s="69">
        <f t="shared" si="13"/>
        <v>0</v>
      </c>
    </row>
    <row r="17" spans="1:28" s="71" customFormat="1" ht="15.9" customHeight="1">
      <c r="A17" s="72"/>
      <c r="B17" s="73"/>
      <c r="C17" s="72"/>
      <c r="D17" s="74"/>
      <c r="E17" s="72"/>
      <c r="F17" s="75"/>
      <c r="G17" s="73"/>
      <c r="H17" s="75"/>
      <c r="I17" s="76" t="str">
        <f t="shared" si="0"/>
        <v/>
      </c>
      <c r="J17" s="77"/>
      <c r="K17" s="78"/>
      <c r="L17" s="79" t="str">
        <f t="shared" si="1"/>
        <v/>
      </c>
      <c r="M17" s="79" t="str">
        <f t="shared" si="2"/>
        <v/>
      </c>
      <c r="N17" s="80" t="str">
        <f t="shared" si="3"/>
        <v/>
      </c>
      <c r="O17" s="81" t="str">
        <f t="shared" si="4"/>
        <v/>
      </c>
      <c r="P17" s="82" t="str">
        <f t="shared" si="5"/>
        <v/>
      </c>
      <c r="Q17" s="74"/>
      <c r="R17" s="69" t="e">
        <f t="shared" si="6"/>
        <v>#DIV/0!</v>
      </c>
      <c r="S17" s="69" t="e">
        <f t="shared" si="7"/>
        <v>#DIV/0!</v>
      </c>
      <c r="T17" s="69">
        <f t="shared" si="8"/>
        <v>0</v>
      </c>
      <c r="U17" s="69">
        <f t="shared" si="9"/>
        <v>0</v>
      </c>
      <c r="V17" s="70">
        <f t="shared" si="10"/>
        <v>1</v>
      </c>
      <c r="W17" s="70" t="e">
        <f t="shared" si="11"/>
        <v>#DIV/0!</v>
      </c>
      <c r="X17" s="70">
        <f t="shared" si="12"/>
        <v>0</v>
      </c>
      <c r="Y17" s="69" t="e">
        <f t="shared" si="13"/>
        <v>#DIV/0!</v>
      </c>
      <c r="Z17" s="69" t="e">
        <f t="shared" si="13"/>
        <v>#DIV/0!</v>
      </c>
      <c r="AA17" s="69">
        <f t="shared" si="13"/>
        <v>0</v>
      </c>
      <c r="AB17" s="69">
        <f t="shared" si="13"/>
        <v>0</v>
      </c>
    </row>
    <row r="18" spans="1:28" s="71" customFormat="1" ht="15.9" customHeight="1">
      <c r="A18" s="58"/>
      <c r="B18" s="59"/>
      <c r="C18" s="58"/>
      <c r="D18" s="60"/>
      <c r="E18" s="58"/>
      <c r="F18" s="61"/>
      <c r="G18" s="59"/>
      <c r="H18" s="61"/>
      <c r="I18" s="62" t="str">
        <f t="shared" si="0"/>
        <v/>
      </c>
      <c r="J18" s="63"/>
      <c r="K18" s="64"/>
      <c r="L18" s="65" t="str">
        <f t="shared" si="1"/>
        <v/>
      </c>
      <c r="M18" s="65" t="str">
        <f t="shared" si="2"/>
        <v/>
      </c>
      <c r="N18" s="66" t="str">
        <f t="shared" si="3"/>
        <v/>
      </c>
      <c r="O18" s="67" t="str">
        <f t="shared" si="4"/>
        <v/>
      </c>
      <c r="P18" s="68" t="str">
        <f t="shared" si="5"/>
        <v/>
      </c>
      <c r="Q18" s="60"/>
      <c r="R18" s="69" t="e">
        <f t="shared" si="6"/>
        <v>#DIV/0!</v>
      </c>
      <c r="S18" s="69" t="e">
        <f t="shared" si="7"/>
        <v>#DIV/0!</v>
      </c>
      <c r="T18" s="69">
        <f t="shared" si="8"/>
        <v>0</v>
      </c>
      <c r="U18" s="69">
        <f t="shared" si="9"/>
        <v>0</v>
      </c>
      <c r="V18" s="70">
        <f t="shared" si="10"/>
        <v>1</v>
      </c>
      <c r="W18" s="70" t="e">
        <f t="shared" si="11"/>
        <v>#DIV/0!</v>
      </c>
      <c r="X18" s="70">
        <f t="shared" si="12"/>
        <v>0</v>
      </c>
      <c r="Y18" s="69" t="e">
        <f t="shared" si="13"/>
        <v>#DIV/0!</v>
      </c>
      <c r="Z18" s="69" t="e">
        <f t="shared" si="13"/>
        <v>#DIV/0!</v>
      </c>
      <c r="AA18" s="69">
        <f t="shared" si="13"/>
        <v>0</v>
      </c>
      <c r="AB18" s="69">
        <f t="shared" si="13"/>
        <v>0</v>
      </c>
    </row>
    <row r="19" spans="1:28" s="71" customFormat="1" ht="15.9" customHeight="1">
      <c r="A19" s="72"/>
      <c r="B19" s="73"/>
      <c r="C19" s="72"/>
      <c r="D19" s="74"/>
      <c r="E19" s="72"/>
      <c r="F19" s="75"/>
      <c r="G19" s="73"/>
      <c r="H19" s="75"/>
      <c r="I19" s="76" t="str">
        <f t="shared" si="0"/>
        <v/>
      </c>
      <c r="J19" s="77"/>
      <c r="K19" s="78"/>
      <c r="L19" s="79" t="str">
        <f t="shared" si="1"/>
        <v/>
      </c>
      <c r="M19" s="79" t="str">
        <f t="shared" si="2"/>
        <v/>
      </c>
      <c r="N19" s="80" t="str">
        <f t="shared" si="3"/>
        <v/>
      </c>
      <c r="O19" s="81" t="str">
        <f t="shared" si="4"/>
        <v/>
      </c>
      <c r="P19" s="82" t="str">
        <f t="shared" si="5"/>
        <v/>
      </c>
      <c r="Q19" s="74"/>
      <c r="R19" s="69" t="e">
        <f t="shared" si="6"/>
        <v>#DIV/0!</v>
      </c>
      <c r="S19" s="69" t="e">
        <f t="shared" si="7"/>
        <v>#DIV/0!</v>
      </c>
      <c r="T19" s="69">
        <f t="shared" si="8"/>
        <v>0</v>
      </c>
      <c r="U19" s="69">
        <f t="shared" si="9"/>
        <v>0</v>
      </c>
      <c r="V19" s="70">
        <f t="shared" si="10"/>
        <v>1</v>
      </c>
      <c r="W19" s="70" t="e">
        <f t="shared" si="11"/>
        <v>#DIV/0!</v>
      </c>
      <c r="X19" s="70">
        <f t="shared" si="12"/>
        <v>0</v>
      </c>
      <c r="Y19" s="69" t="e">
        <f t="shared" si="13"/>
        <v>#DIV/0!</v>
      </c>
      <c r="Z19" s="69" t="e">
        <f t="shared" si="13"/>
        <v>#DIV/0!</v>
      </c>
      <c r="AA19" s="69">
        <f t="shared" si="13"/>
        <v>0</v>
      </c>
      <c r="AB19" s="69">
        <f t="shared" si="13"/>
        <v>0</v>
      </c>
    </row>
    <row r="20" spans="1:28" s="71" customFormat="1" ht="15.9" customHeight="1">
      <c r="A20" s="58"/>
      <c r="B20" s="59"/>
      <c r="C20" s="58"/>
      <c r="D20" s="60"/>
      <c r="E20" s="58"/>
      <c r="F20" s="61"/>
      <c r="G20" s="59"/>
      <c r="H20" s="61"/>
      <c r="I20" s="62" t="str">
        <f t="shared" si="0"/>
        <v/>
      </c>
      <c r="J20" s="63"/>
      <c r="K20" s="64"/>
      <c r="L20" s="65" t="str">
        <f t="shared" si="1"/>
        <v/>
      </c>
      <c r="M20" s="65" t="str">
        <f t="shared" si="2"/>
        <v/>
      </c>
      <c r="N20" s="66" t="str">
        <f t="shared" si="3"/>
        <v/>
      </c>
      <c r="O20" s="67" t="str">
        <f t="shared" si="4"/>
        <v/>
      </c>
      <c r="P20" s="68" t="str">
        <f t="shared" si="5"/>
        <v/>
      </c>
      <c r="Q20" s="60"/>
      <c r="R20" s="69" t="e">
        <f t="shared" si="6"/>
        <v>#DIV/0!</v>
      </c>
      <c r="S20" s="69" t="e">
        <f t="shared" si="7"/>
        <v>#DIV/0!</v>
      </c>
      <c r="T20" s="69">
        <f t="shared" si="8"/>
        <v>0</v>
      </c>
      <c r="U20" s="69">
        <f t="shared" si="9"/>
        <v>0</v>
      </c>
      <c r="V20" s="70">
        <f t="shared" si="10"/>
        <v>1</v>
      </c>
      <c r="W20" s="70" t="e">
        <f t="shared" si="11"/>
        <v>#DIV/0!</v>
      </c>
      <c r="X20" s="70">
        <f t="shared" si="12"/>
        <v>0</v>
      </c>
      <c r="Y20" s="69" t="e">
        <f t="shared" si="13"/>
        <v>#DIV/0!</v>
      </c>
      <c r="Z20" s="69" t="e">
        <f t="shared" si="13"/>
        <v>#DIV/0!</v>
      </c>
      <c r="AA20" s="69">
        <f t="shared" si="13"/>
        <v>0</v>
      </c>
      <c r="AB20" s="69">
        <f t="shared" si="13"/>
        <v>0</v>
      </c>
    </row>
    <row r="21" spans="1:28" s="71" customFormat="1" ht="15.9" customHeight="1">
      <c r="A21" s="72"/>
      <c r="B21" s="73"/>
      <c r="C21" s="72"/>
      <c r="D21" s="74"/>
      <c r="E21" s="72"/>
      <c r="F21" s="75"/>
      <c r="G21" s="73"/>
      <c r="H21" s="75"/>
      <c r="I21" s="76" t="str">
        <f t="shared" si="0"/>
        <v/>
      </c>
      <c r="J21" s="77"/>
      <c r="K21" s="78"/>
      <c r="L21" s="79" t="str">
        <f t="shared" si="1"/>
        <v/>
      </c>
      <c r="M21" s="79" t="str">
        <f t="shared" si="2"/>
        <v/>
      </c>
      <c r="N21" s="80" t="str">
        <f t="shared" si="3"/>
        <v/>
      </c>
      <c r="O21" s="81" t="str">
        <f t="shared" si="4"/>
        <v/>
      </c>
      <c r="P21" s="82" t="str">
        <f t="shared" si="5"/>
        <v/>
      </c>
      <c r="Q21" s="74"/>
      <c r="R21" s="69" t="e">
        <f t="shared" si="6"/>
        <v>#DIV/0!</v>
      </c>
      <c r="S21" s="69" t="e">
        <f t="shared" si="7"/>
        <v>#DIV/0!</v>
      </c>
      <c r="T21" s="69">
        <f t="shared" si="8"/>
        <v>0</v>
      </c>
      <c r="U21" s="69">
        <f t="shared" si="9"/>
        <v>0</v>
      </c>
      <c r="V21" s="70">
        <f t="shared" si="10"/>
        <v>1</v>
      </c>
      <c r="W21" s="70" t="e">
        <f t="shared" si="11"/>
        <v>#DIV/0!</v>
      </c>
      <c r="X21" s="70">
        <f t="shared" si="12"/>
        <v>0</v>
      </c>
      <c r="Y21" s="69" t="e">
        <f t="shared" si="13"/>
        <v>#DIV/0!</v>
      </c>
      <c r="Z21" s="69" t="e">
        <f t="shared" si="13"/>
        <v>#DIV/0!</v>
      </c>
      <c r="AA21" s="69">
        <f t="shared" si="13"/>
        <v>0</v>
      </c>
      <c r="AB21" s="69">
        <f t="shared" si="13"/>
        <v>0</v>
      </c>
    </row>
    <row r="22" spans="1:28" s="71" customFormat="1" ht="15.9" customHeight="1">
      <c r="A22" s="58"/>
      <c r="B22" s="59"/>
      <c r="C22" s="58"/>
      <c r="D22" s="60"/>
      <c r="E22" s="58"/>
      <c r="F22" s="61"/>
      <c r="G22" s="59"/>
      <c r="H22" s="61"/>
      <c r="I22" s="62" t="str">
        <f t="shared" si="0"/>
        <v/>
      </c>
      <c r="J22" s="63"/>
      <c r="K22" s="64"/>
      <c r="L22" s="65" t="str">
        <f t="shared" si="1"/>
        <v/>
      </c>
      <c r="M22" s="65" t="str">
        <f t="shared" si="2"/>
        <v/>
      </c>
      <c r="N22" s="66" t="str">
        <f t="shared" si="3"/>
        <v/>
      </c>
      <c r="O22" s="67" t="str">
        <f t="shared" si="4"/>
        <v/>
      </c>
      <c r="P22" s="68" t="str">
        <f t="shared" si="5"/>
        <v/>
      </c>
      <c r="Q22" s="60"/>
      <c r="R22" s="69" t="e">
        <f t="shared" si="6"/>
        <v>#DIV/0!</v>
      </c>
      <c r="S22" s="69" t="e">
        <f t="shared" si="7"/>
        <v>#DIV/0!</v>
      </c>
      <c r="T22" s="69">
        <f t="shared" si="8"/>
        <v>0</v>
      </c>
      <c r="U22" s="69">
        <f t="shared" si="9"/>
        <v>0</v>
      </c>
      <c r="V22" s="70">
        <f t="shared" si="10"/>
        <v>1</v>
      </c>
      <c r="W22" s="70" t="e">
        <f t="shared" si="11"/>
        <v>#DIV/0!</v>
      </c>
      <c r="X22" s="70">
        <f t="shared" si="12"/>
        <v>0</v>
      </c>
      <c r="Y22" s="69" t="e">
        <f t="shared" si="13"/>
        <v>#DIV/0!</v>
      </c>
      <c r="Z22" s="69" t="e">
        <f t="shared" si="13"/>
        <v>#DIV/0!</v>
      </c>
      <c r="AA22" s="69">
        <f t="shared" si="13"/>
        <v>0</v>
      </c>
      <c r="AB22" s="69">
        <f t="shared" si="13"/>
        <v>0</v>
      </c>
    </row>
    <row r="23" spans="1:28" s="71" customFormat="1" ht="15.9" customHeight="1">
      <c r="A23" s="72"/>
      <c r="B23" s="73"/>
      <c r="C23" s="72"/>
      <c r="D23" s="74"/>
      <c r="E23" s="72"/>
      <c r="F23" s="75"/>
      <c r="G23" s="73"/>
      <c r="H23" s="75"/>
      <c r="I23" s="76" t="str">
        <f t="shared" si="0"/>
        <v/>
      </c>
      <c r="J23" s="77"/>
      <c r="K23" s="78"/>
      <c r="L23" s="79" t="str">
        <f t="shared" si="1"/>
        <v/>
      </c>
      <c r="M23" s="79" t="str">
        <f t="shared" si="2"/>
        <v/>
      </c>
      <c r="N23" s="80" t="str">
        <f t="shared" si="3"/>
        <v/>
      </c>
      <c r="O23" s="81" t="str">
        <f t="shared" si="4"/>
        <v/>
      </c>
      <c r="P23" s="82" t="str">
        <f t="shared" si="5"/>
        <v/>
      </c>
      <c r="Q23" s="74"/>
      <c r="R23" s="69" t="e">
        <f t="shared" si="6"/>
        <v>#DIV/0!</v>
      </c>
      <c r="S23" s="69" t="e">
        <f t="shared" si="7"/>
        <v>#DIV/0!</v>
      </c>
      <c r="T23" s="69">
        <f t="shared" si="8"/>
        <v>0</v>
      </c>
      <c r="U23" s="69">
        <f t="shared" si="9"/>
        <v>0</v>
      </c>
      <c r="V23" s="70">
        <f t="shared" si="10"/>
        <v>1</v>
      </c>
      <c r="W23" s="70" t="e">
        <f t="shared" si="11"/>
        <v>#DIV/0!</v>
      </c>
      <c r="X23" s="70">
        <f t="shared" si="12"/>
        <v>0</v>
      </c>
      <c r="Y23" s="69" t="e">
        <f t="shared" si="13"/>
        <v>#DIV/0!</v>
      </c>
      <c r="Z23" s="69" t="e">
        <f t="shared" si="13"/>
        <v>#DIV/0!</v>
      </c>
      <c r="AA23" s="69">
        <f t="shared" si="13"/>
        <v>0</v>
      </c>
      <c r="AB23" s="69">
        <f t="shared" si="13"/>
        <v>0</v>
      </c>
    </row>
    <row r="24" spans="1:28" s="71" customFormat="1" ht="15.9" customHeight="1">
      <c r="A24" s="58"/>
      <c r="B24" s="59"/>
      <c r="C24" s="58"/>
      <c r="D24" s="60"/>
      <c r="E24" s="58"/>
      <c r="F24" s="61"/>
      <c r="G24" s="59"/>
      <c r="H24" s="61"/>
      <c r="I24" s="62" t="str">
        <f t="shared" si="0"/>
        <v/>
      </c>
      <c r="J24" s="63"/>
      <c r="K24" s="64"/>
      <c r="L24" s="65" t="str">
        <f t="shared" si="1"/>
        <v/>
      </c>
      <c r="M24" s="65" t="str">
        <f t="shared" si="2"/>
        <v/>
      </c>
      <c r="N24" s="66" t="str">
        <f t="shared" si="3"/>
        <v/>
      </c>
      <c r="O24" s="67" t="str">
        <f t="shared" si="4"/>
        <v/>
      </c>
      <c r="P24" s="68" t="str">
        <f t="shared" si="5"/>
        <v/>
      </c>
      <c r="Q24" s="60"/>
      <c r="R24" s="69" t="e">
        <f t="shared" si="6"/>
        <v>#DIV/0!</v>
      </c>
      <c r="S24" s="69" t="e">
        <f t="shared" si="7"/>
        <v>#DIV/0!</v>
      </c>
      <c r="T24" s="69">
        <f t="shared" si="8"/>
        <v>0</v>
      </c>
      <c r="U24" s="69">
        <f t="shared" si="9"/>
        <v>0</v>
      </c>
      <c r="V24" s="70">
        <f t="shared" si="10"/>
        <v>1</v>
      </c>
      <c r="W24" s="70" t="e">
        <f t="shared" si="11"/>
        <v>#DIV/0!</v>
      </c>
      <c r="X24" s="70">
        <f t="shared" si="12"/>
        <v>0</v>
      </c>
      <c r="Y24" s="69" t="e">
        <f t="shared" si="13"/>
        <v>#DIV/0!</v>
      </c>
      <c r="Z24" s="69" t="e">
        <f t="shared" si="13"/>
        <v>#DIV/0!</v>
      </c>
      <c r="AA24" s="69">
        <f t="shared" si="13"/>
        <v>0</v>
      </c>
      <c r="AB24" s="69">
        <f t="shared" si="13"/>
        <v>0</v>
      </c>
    </row>
    <row r="25" spans="1:28" s="71" customFormat="1" ht="15.9" customHeight="1">
      <c r="A25" s="72"/>
      <c r="B25" s="73"/>
      <c r="C25" s="72"/>
      <c r="D25" s="74"/>
      <c r="E25" s="72"/>
      <c r="F25" s="75"/>
      <c r="G25" s="73"/>
      <c r="H25" s="75"/>
      <c r="I25" s="83" t="str">
        <f t="shared" si="0"/>
        <v/>
      </c>
      <c r="J25" s="77"/>
      <c r="K25" s="78"/>
      <c r="L25" s="79" t="str">
        <f t="shared" si="1"/>
        <v/>
      </c>
      <c r="M25" s="79" t="str">
        <f t="shared" si="2"/>
        <v/>
      </c>
      <c r="N25" s="80" t="str">
        <f t="shared" si="3"/>
        <v/>
      </c>
      <c r="O25" s="81" t="str">
        <f t="shared" si="4"/>
        <v/>
      </c>
      <c r="P25" s="82" t="str">
        <f t="shared" si="5"/>
        <v/>
      </c>
      <c r="Q25" s="74"/>
      <c r="R25" s="69" t="e">
        <f t="shared" si="6"/>
        <v>#DIV/0!</v>
      </c>
      <c r="S25" s="69" t="e">
        <f t="shared" si="7"/>
        <v>#DIV/0!</v>
      </c>
      <c r="T25" s="69">
        <f t="shared" si="8"/>
        <v>0</v>
      </c>
      <c r="U25" s="69">
        <f t="shared" si="9"/>
        <v>0</v>
      </c>
      <c r="V25" s="70">
        <f t="shared" si="10"/>
        <v>1</v>
      </c>
      <c r="W25" s="70" t="e">
        <f t="shared" si="11"/>
        <v>#DIV/0!</v>
      </c>
      <c r="X25" s="70">
        <f t="shared" si="12"/>
        <v>0</v>
      </c>
      <c r="Y25" s="69" t="e">
        <f t="shared" si="13"/>
        <v>#DIV/0!</v>
      </c>
      <c r="Z25" s="69" t="e">
        <f t="shared" si="13"/>
        <v>#DIV/0!</v>
      </c>
      <c r="AA25" s="69">
        <f t="shared" si="13"/>
        <v>0</v>
      </c>
      <c r="AB25" s="69">
        <f t="shared" si="13"/>
        <v>0</v>
      </c>
    </row>
    <row r="26" spans="1:28" s="71" customFormat="1" ht="15.9" customHeight="1">
      <c r="A26" s="58"/>
      <c r="B26" s="59"/>
      <c r="C26" s="58"/>
      <c r="D26" s="60"/>
      <c r="E26" s="58"/>
      <c r="F26" s="61"/>
      <c r="G26" s="59"/>
      <c r="H26" s="61"/>
      <c r="I26" s="62" t="str">
        <f t="shared" si="0"/>
        <v/>
      </c>
      <c r="J26" s="63"/>
      <c r="K26" s="64"/>
      <c r="L26" s="65" t="str">
        <f t="shared" si="1"/>
        <v/>
      </c>
      <c r="M26" s="65" t="str">
        <f t="shared" si="2"/>
        <v/>
      </c>
      <c r="N26" s="66" t="str">
        <f t="shared" si="3"/>
        <v/>
      </c>
      <c r="O26" s="67" t="str">
        <f t="shared" si="4"/>
        <v/>
      </c>
      <c r="P26" s="68" t="str">
        <f t="shared" si="5"/>
        <v/>
      </c>
      <c r="Q26" s="60"/>
      <c r="R26" s="69" t="e">
        <f t="shared" si="6"/>
        <v>#DIV/0!</v>
      </c>
      <c r="S26" s="69" t="e">
        <f t="shared" si="7"/>
        <v>#DIV/0!</v>
      </c>
      <c r="T26" s="69">
        <f t="shared" si="8"/>
        <v>0</v>
      </c>
      <c r="U26" s="69">
        <f t="shared" si="9"/>
        <v>0</v>
      </c>
      <c r="V26" s="70">
        <f t="shared" si="10"/>
        <v>1</v>
      </c>
      <c r="W26" s="70" t="e">
        <f t="shared" si="11"/>
        <v>#DIV/0!</v>
      </c>
      <c r="X26" s="70">
        <f t="shared" si="12"/>
        <v>0</v>
      </c>
      <c r="Y26" s="69" t="e">
        <f t="shared" si="13"/>
        <v>#DIV/0!</v>
      </c>
      <c r="Z26" s="69" t="e">
        <f t="shared" si="13"/>
        <v>#DIV/0!</v>
      </c>
      <c r="AA26" s="69">
        <f t="shared" si="13"/>
        <v>0</v>
      </c>
      <c r="AB26" s="69">
        <f t="shared" si="13"/>
        <v>0</v>
      </c>
    </row>
    <row r="27" spans="1:28" s="71" customFormat="1" ht="15.9" customHeight="1">
      <c r="A27" s="72"/>
      <c r="B27" s="73"/>
      <c r="C27" s="72"/>
      <c r="D27" s="74"/>
      <c r="E27" s="72"/>
      <c r="F27" s="75"/>
      <c r="G27" s="73"/>
      <c r="H27" s="75"/>
      <c r="I27" s="83" t="str">
        <f t="shared" si="0"/>
        <v/>
      </c>
      <c r="J27" s="77"/>
      <c r="K27" s="78"/>
      <c r="L27" s="79" t="str">
        <f t="shared" si="1"/>
        <v/>
      </c>
      <c r="M27" s="79" t="str">
        <f t="shared" si="2"/>
        <v/>
      </c>
      <c r="N27" s="80" t="str">
        <f t="shared" si="3"/>
        <v/>
      </c>
      <c r="O27" s="81" t="str">
        <f t="shared" si="4"/>
        <v/>
      </c>
      <c r="P27" s="82" t="str">
        <f t="shared" si="5"/>
        <v/>
      </c>
      <c r="Q27" s="74"/>
      <c r="R27" s="69" t="e">
        <f t="shared" si="6"/>
        <v>#DIV/0!</v>
      </c>
      <c r="S27" s="69" t="e">
        <f t="shared" si="7"/>
        <v>#DIV/0!</v>
      </c>
      <c r="T27" s="69">
        <f t="shared" si="8"/>
        <v>0</v>
      </c>
      <c r="U27" s="69">
        <f t="shared" si="9"/>
        <v>0</v>
      </c>
      <c r="V27" s="70">
        <f t="shared" si="10"/>
        <v>1</v>
      </c>
      <c r="W27" s="70" t="e">
        <f t="shared" si="11"/>
        <v>#DIV/0!</v>
      </c>
      <c r="X27" s="70">
        <f t="shared" si="12"/>
        <v>0</v>
      </c>
      <c r="Y27" s="69" t="e">
        <f t="shared" si="13"/>
        <v>#DIV/0!</v>
      </c>
      <c r="Z27" s="69" t="e">
        <f t="shared" si="13"/>
        <v>#DIV/0!</v>
      </c>
      <c r="AA27" s="69">
        <f t="shared" si="13"/>
        <v>0</v>
      </c>
      <c r="AB27" s="69">
        <f t="shared" si="13"/>
        <v>0</v>
      </c>
    </row>
    <row r="28" spans="1:28" s="71" customFormat="1" ht="15.9" customHeight="1">
      <c r="A28" s="58"/>
      <c r="B28" s="59"/>
      <c r="C28" s="58"/>
      <c r="D28" s="60"/>
      <c r="E28" s="58"/>
      <c r="F28" s="61"/>
      <c r="G28" s="59"/>
      <c r="H28" s="61"/>
      <c r="I28" s="62" t="str">
        <f t="shared" si="0"/>
        <v/>
      </c>
      <c r="J28" s="63"/>
      <c r="K28" s="64"/>
      <c r="L28" s="65" t="str">
        <f t="shared" si="1"/>
        <v/>
      </c>
      <c r="M28" s="65" t="str">
        <f t="shared" si="2"/>
        <v/>
      </c>
      <c r="N28" s="66" t="str">
        <f t="shared" si="3"/>
        <v/>
      </c>
      <c r="O28" s="67" t="str">
        <f t="shared" si="4"/>
        <v/>
      </c>
      <c r="P28" s="68" t="str">
        <f t="shared" si="5"/>
        <v/>
      </c>
      <c r="Q28" s="60"/>
      <c r="R28" s="69" t="e">
        <f t="shared" si="6"/>
        <v>#DIV/0!</v>
      </c>
      <c r="S28" s="69" t="e">
        <f t="shared" si="7"/>
        <v>#DIV/0!</v>
      </c>
      <c r="T28" s="69">
        <f t="shared" si="8"/>
        <v>0</v>
      </c>
      <c r="U28" s="69">
        <f t="shared" si="9"/>
        <v>0</v>
      </c>
      <c r="V28" s="70">
        <f t="shared" si="10"/>
        <v>1</v>
      </c>
      <c r="W28" s="70" t="e">
        <f t="shared" si="11"/>
        <v>#DIV/0!</v>
      </c>
      <c r="X28" s="70">
        <f t="shared" si="12"/>
        <v>0</v>
      </c>
      <c r="Y28" s="69" t="e">
        <f t="shared" si="13"/>
        <v>#DIV/0!</v>
      </c>
      <c r="Z28" s="69" t="e">
        <f t="shared" si="13"/>
        <v>#DIV/0!</v>
      </c>
      <c r="AA28" s="69">
        <f t="shared" si="13"/>
        <v>0</v>
      </c>
      <c r="AB28" s="69">
        <f t="shared" si="13"/>
        <v>0</v>
      </c>
    </row>
    <row r="29" spans="1:28" s="71" customFormat="1" ht="15.9" customHeight="1">
      <c r="A29" s="84"/>
      <c r="B29" s="85"/>
      <c r="C29" s="86"/>
      <c r="D29" s="87"/>
      <c r="E29" s="86"/>
      <c r="F29" s="88"/>
      <c r="G29" s="89"/>
      <c r="H29" s="88"/>
      <c r="I29" s="90" t="str">
        <f t="shared" si="0"/>
        <v/>
      </c>
      <c r="J29" s="91"/>
      <c r="K29" s="92"/>
      <c r="L29" s="93" t="str">
        <f t="shared" si="1"/>
        <v/>
      </c>
      <c r="M29" s="93" t="str">
        <f t="shared" si="2"/>
        <v/>
      </c>
      <c r="N29" s="94" t="str">
        <f t="shared" si="3"/>
        <v/>
      </c>
      <c r="O29" s="95" t="str">
        <f t="shared" si="4"/>
        <v/>
      </c>
      <c r="P29" s="96" t="str">
        <f t="shared" si="5"/>
        <v/>
      </c>
      <c r="Q29" s="87"/>
      <c r="R29" s="69" t="e">
        <f t="shared" si="6"/>
        <v>#DIV/0!</v>
      </c>
      <c r="S29" s="69" t="e">
        <f t="shared" si="7"/>
        <v>#DIV/0!</v>
      </c>
      <c r="T29" s="69">
        <f t="shared" si="8"/>
        <v>0</v>
      </c>
      <c r="U29" s="69">
        <f t="shared" si="9"/>
        <v>0</v>
      </c>
      <c r="V29" s="70">
        <f t="shared" si="10"/>
        <v>1</v>
      </c>
      <c r="W29" s="70" t="e">
        <f t="shared" si="11"/>
        <v>#DIV/0!</v>
      </c>
      <c r="X29" s="70">
        <f t="shared" si="12"/>
        <v>0</v>
      </c>
      <c r="Y29" s="69" t="e">
        <f t="shared" si="13"/>
        <v>#DIV/0!</v>
      </c>
      <c r="Z29" s="69" t="e">
        <f t="shared" si="13"/>
        <v>#DIV/0!</v>
      </c>
      <c r="AA29" s="69">
        <f t="shared" si="13"/>
        <v>0</v>
      </c>
      <c r="AB29" s="69">
        <f t="shared" si="13"/>
        <v>0</v>
      </c>
    </row>
    <row r="30" spans="1:28" s="108" customFormat="1" ht="23.25" customHeight="1">
      <c r="A30" s="97"/>
      <c r="B30" s="98"/>
      <c r="C30" s="99"/>
      <c r="D30" s="100"/>
      <c r="E30" s="100"/>
      <c r="F30" s="100"/>
      <c r="G30" s="100"/>
      <c r="H30" s="100"/>
      <c r="I30" s="101"/>
      <c r="J30" s="116">
        <f>SUM(K8:K29)</f>
        <v>0</v>
      </c>
      <c r="K30" s="117"/>
      <c r="L30" s="102"/>
      <c r="M30" s="103"/>
      <c r="N30" s="104">
        <f>SUM(N8:N29)</f>
        <v>0</v>
      </c>
      <c r="O30" s="104">
        <f>SUM(O8:O29)</f>
        <v>0</v>
      </c>
      <c r="P30" s="105"/>
      <c r="Q30" s="106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</sheetData>
  <sheetProtection algorithmName="SHA-512" hashValue="a1Cx1iczrt7XK642DOexxwlzFxV9WEfcm/qs299Ak+Gj4/kFtOfUPp7KVLnzzp3EQkqnCxrZst13u+u5qZQl6A==" saltValue="SSxODg+puZEvRce+o8/8bw==" spinCount="100000" sheet="1" objects="1" scenarios="1"/>
  <mergeCells count="6">
    <mergeCell ref="A7:B7"/>
    <mergeCell ref="J30:K30"/>
    <mergeCell ref="J1:N1"/>
    <mergeCell ref="F5:G5"/>
    <mergeCell ref="H5:I5"/>
    <mergeCell ref="F6:G6"/>
  </mergeCells>
  <conditionalFormatting sqref="I8:I29">
    <cfRule type="colorScale" priority="1">
      <colorScale>
        <cfvo type="num" val="$Q$2"/>
        <cfvo type="max"/>
        <color rgb="FFFF6565"/>
        <color rgb="FFFFEF9C"/>
      </colorScale>
    </cfRule>
    <cfRule type="cellIs" dxfId="0" priority="2" operator="lessThan">
      <formula>$Q$2</formula>
    </cfRule>
  </conditionalFormatting>
  <pageMargins left="0.42" right="0.34" top="0.63" bottom="0.41" header="0.27" footer="0.21"/>
  <pageSetup paperSize="9" orientation="landscape" r:id="rId1"/>
  <headerFooter alignWithMargins="0">
    <oddFooter xml:space="preserve">&amp;L&amp;8&amp;F&amp;R&amp;8WVS/EFS Grundlagenkurs/cours de base 5/2004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tabSelected="1" topLeftCell="B1" workbookViewId="0">
      <selection activeCell="L42" sqref="L42"/>
    </sheetView>
  </sheetViews>
  <sheetFormatPr baseColWidth="10" defaultRowHeight="13.8"/>
  <cols>
    <col min="1" max="1" width="11.5546875" style="109"/>
    <col min="2" max="3" width="11.5546875" style="110"/>
    <col min="4" max="4" width="13.44140625" style="110" bestFit="1" customWidth="1"/>
    <col min="5" max="5" width="11.5546875" style="110"/>
    <col min="6" max="6" width="37" style="110" customWidth="1"/>
    <col min="7" max="9" width="11.5546875" style="110"/>
    <col min="10" max="12" width="11.5546875" style="109"/>
    <col min="13" max="16384" width="11.5546875" style="110"/>
  </cols>
  <sheetData>
    <row r="1" spans="1:15">
      <c r="A1" s="109" t="s">
        <v>24</v>
      </c>
      <c r="B1" s="110" t="s">
        <v>25</v>
      </c>
      <c r="C1" s="110" t="s">
        <v>26</v>
      </c>
      <c r="D1" s="110" t="s">
        <v>27</v>
      </c>
      <c r="E1" s="110" t="s">
        <v>28</v>
      </c>
      <c r="F1" s="110" t="s">
        <v>29</v>
      </c>
      <c r="G1" s="110" t="s">
        <v>30</v>
      </c>
      <c r="H1" s="110" t="s">
        <v>31</v>
      </c>
      <c r="I1" s="110" t="s">
        <v>32</v>
      </c>
      <c r="J1" s="109" t="s">
        <v>33</v>
      </c>
      <c r="K1" s="109" t="s">
        <v>34</v>
      </c>
      <c r="L1" s="109" t="s">
        <v>35</v>
      </c>
      <c r="M1" s="110" t="s">
        <v>36</v>
      </c>
      <c r="N1" s="110" t="s">
        <v>37</v>
      </c>
      <c r="O1" s="110" t="s">
        <v>38</v>
      </c>
    </row>
    <row r="2" spans="1:15" s="109" customFormat="1">
      <c r="A2" s="109">
        <v>1</v>
      </c>
      <c r="B2" s="109">
        <v>2</v>
      </c>
      <c r="C2" s="109">
        <v>3</v>
      </c>
      <c r="D2" s="109">
        <v>4</v>
      </c>
      <c r="E2" s="109">
        <v>5</v>
      </c>
      <c r="F2" s="109">
        <v>6</v>
      </c>
      <c r="G2" s="109">
        <v>7</v>
      </c>
      <c r="H2" s="109">
        <v>8</v>
      </c>
      <c r="I2" s="109">
        <v>9</v>
      </c>
      <c r="J2" s="109">
        <v>10</v>
      </c>
      <c r="K2" s="109">
        <v>11</v>
      </c>
      <c r="L2" s="109">
        <v>12</v>
      </c>
      <c r="M2" s="109">
        <v>13</v>
      </c>
      <c r="N2" s="109">
        <v>14</v>
      </c>
      <c r="O2" s="109">
        <v>15</v>
      </c>
    </row>
    <row r="3" spans="1:15">
      <c r="A3" s="109">
        <f>ROW()</f>
        <v>3</v>
      </c>
      <c r="B3" s="111" t="str">
        <f>"31.12."&amp;'2024'!$Q$2</f>
        <v>31.12.</v>
      </c>
      <c r="D3" s="110" t="s">
        <v>42</v>
      </c>
      <c r="F3" s="111" t="str">
        <f>'2024'!$N$5&amp;'2024'!A8</f>
        <v xml:space="preserve">Amortissement </v>
      </c>
      <c r="G3" s="110" t="str">
        <f>'2024'!$N8</f>
        <v/>
      </c>
      <c r="H3" s="110">
        <f>'2024'!$C8</f>
        <v>0</v>
      </c>
      <c r="I3" s="111" t="s">
        <v>39</v>
      </c>
      <c r="J3" s="109">
        <f>'2024'!$D8</f>
        <v>0</v>
      </c>
      <c r="K3" s="109">
        <f>'2024'!$B$5</f>
        <v>162</v>
      </c>
      <c r="L3" s="109">
        <f>'2024'!$E8</f>
        <v>0</v>
      </c>
    </row>
    <row r="4" spans="1:15">
      <c r="A4" s="109">
        <f>ROW()</f>
        <v>4</v>
      </c>
      <c r="B4" s="111" t="str">
        <f>"31.12."&amp;'2024'!$Q$2</f>
        <v>31.12.</v>
      </c>
      <c r="D4" s="110" t="s">
        <v>42</v>
      </c>
      <c r="F4" s="111" t="str">
        <f>'2024'!$O$5&amp;'2024'!A8</f>
        <v xml:space="preserve">Intérêts </v>
      </c>
      <c r="G4" s="110" t="str">
        <f>'2024'!$O8</f>
        <v/>
      </c>
      <c r="H4" s="110">
        <f>'2024'!$C8</f>
        <v>0</v>
      </c>
      <c r="I4" s="111" t="s">
        <v>39</v>
      </c>
      <c r="J4" s="109">
        <f>'2024'!$D8</f>
        <v>0</v>
      </c>
      <c r="K4" s="109">
        <f>'2024'!$B$6</f>
        <v>163</v>
      </c>
      <c r="L4" s="109">
        <f>'2024'!$E8</f>
        <v>0</v>
      </c>
    </row>
    <row r="5" spans="1:15">
      <c r="A5" s="109">
        <f>ROW()</f>
        <v>5</v>
      </c>
      <c r="B5" s="111" t="str">
        <f>"31.12."&amp;'2024'!$Q$2</f>
        <v>31.12.</v>
      </c>
      <c r="D5" s="110" t="s">
        <v>42</v>
      </c>
      <c r="F5" s="111" t="str">
        <f>'2024'!$N$5&amp;'2024'!A9</f>
        <v xml:space="preserve">Amortissement </v>
      </c>
      <c r="G5" s="110" t="str">
        <f>'2024'!$N9</f>
        <v/>
      </c>
      <c r="H5" s="110">
        <f>'2024'!$C9</f>
        <v>0</v>
      </c>
      <c r="I5" s="111" t="s">
        <v>39</v>
      </c>
      <c r="J5" s="109">
        <f>'2024'!$D9</f>
        <v>0</v>
      </c>
      <c r="K5" s="109">
        <f>'2024'!$B$5</f>
        <v>162</v>
      </c>
      <c r="L5" s="109">
        <f>'2024'!$E9</f>
        <v>0</v>
      </c>
    </row>
    <row r="6" spans="1:15">
      <c r="A6" s="109">
        <f>ROW()</f>
        <v>6</v>
      </c>
      <c r="B6" s="111" t="str">
        <f>"31.12."&amp;'2024'!$Q$2</f>
        <v>31.12.</v>
      </c>
      <c r="D6" s="110" t="s">
        <v>42</v>
      </c>
      <c r="F6" s="111" t="str">
        <f>'2024'!$O$5&amp;'2024'!A9</f>
        <v xml:space="preserve">Intérêts </v>
      </c>
      <c r="G6" s="110" t="str">
        <f>'2024'!$O9</f>
        <v/>
      </c>
      <c r="H6" s="110">
        <f>'2024'!$C9</f>
        <v>0</v>
      </c>
      <c r="I6" s="111" t="s">
        <v>39</v>
      </c>
      <c r="J6" s="109">
        <f>'2024'!$D9</f>
        <v>0</v>
      </c>
      <c r="K6" s="109">
        <f>'2024'!$B$6</f>
        <v>163</v>
      </c>
      <c r="L6" s="109">
        <f>'2024'!$E9</f>
        <v>0</v>
      </c>
    </row>
    <row r="7" spans="1:15">
      <c r="A7" s="109">
        <f>ROW()</f>
        <v>7</v>
      </c>
      <c r="B7" s="111" t="str">
        <f>"31.12."&amp;'2024'!$Q$2</f>
        <v>31.12.</v>
      </c>
      <c r="D7" s="110" t="s">
        <v>42</v>
      </c>
      <c r="F7" s="111" t="str">
        <f>'2024'!$N$5&amp;'2024'!A10</f>
        <v xml:space="preserve">Amortissement </v>
      </c>
      <c r="G7" s="110" t="str">
        <f>'2024'!$N10</f>
        <v/>
      </c>
      <c r="H7" s="110">
        <f>'2024'!$C10</f>
        <v>0</v>
      </c>
      <c r="I7" s="111" t="s">
        <v>39</v>
      </c>
      <c r="J7" s="109">
        <f>'2024'!$D10</f>
        <v>0</v>
      </c>
      <c r="K7" s="109">
        <f>'2024'!$B$5</f>
        <v>162</v>
      </c>
      <c r="L7" s="109">
        <f>'2024'!$E10</f>
        <v>0</v>
      </c>
    </row>
    <row r="8" spans="1:15">
      <c r="A8" s="109">
        <f>ROW()</f>
        <v>8</v>
      </c>
      <c r="B8" s="111" t="str">
        <f>"31.12."&amp;'2024'!$Q$2</f>
        <v>31.12.</v>
      </c>
      <c r="D8" s="110" t="s">
        <v>42</v>
      </c>
      <c r="F8" s="111" t="str">
        <f>'2024'!$O$5&amp;'2024'!A10</f>
        <v xml:space="preserve">Intérêts </v>
      </c>
      <c r="G8" s="110" t="str">
        <f>'2024'!$O10</f>
        <v/>
      </c>
      <c r="H8" s="110">
        <f>'2024'!$C10</f>
        <v>0</v>
      </c>
      <c r="I8" s="111" t="s">
        <v>39</v>
      </c>
      <c r="J8" s="109">
        <f>'2024'!$D10</f>
        <v>0</v>
      </c>
      <c r="K8" s="109">
        <f>'2024'!$B$6</f>
        <v>163</v>
      </c>
      <c r="L8" s="109">
        <f>'2024'!$E10</f>
        <v>0</v>
      </c>
    </row>
    <row r="9" spans="1:15">
      <c r="A9" s="109">
        <f>ROW()</f>
        <v>9</v>
      </c>
      <c r="B9" s="111" t="str">
        <f>"31.12."&amp;'2024'!$Q$2</f>
        <v>31.12.</v>
      </c>
      <c r="D9" s="110" t="s">
        <v>42</v>
      </c>
      <c r="F9" s="111" t="str">
        <f>'2024'!$N$5&amp;'2024'!A11</f>
        <v xml:space="preserve">Amortissement </v>
      </c>
      <c r="G9" s="110" t="str">
        <f>'2024'!$N11</f>
        <v/>
      </c>
      <c r="H9" s="110">
        <f>'2024'!$C11</f>
        <v>0</v>
      </c>
      <c r="I9" s="111" t="s">
        <v>39</v>
      </c>
      <c r="J9" s="109">
        <f>'2024'!$D11</f>
        <v>0</v>
      </c>
      <c r="K9" s="109">
        <f>'2024'!$B$5</f>
        <v>162</v>
      </c>
      <c r="L9" s="109">
        <f>'2024'!$E11</f>
        <v>0</v>
      </c>
    </row>
    <row r="10" spans="1:15">
      <c r="A10" s="109">
        <f>ROW()</f>
        <v>10</v>
      </c>
      <c r="B10" s="111" t="str">
        <f>"31.12."&amp;'2024'!$Q$2</f>
        <v>31.12.</v>
      </c>
      <c r="D10" s="110" t="s">
        <v>42</v>
      </c>
      <c r="F10" s="111" t="str">
        <f>'2024'!$O$5&amp;'2024'!A11</f>
        <v xml:space="preserve">Intérêts </v>
      </c>
      <c r="G10" s="110" t="str">
        <f>'2024'!$O11</f>
        <v/>
      </c>
      <c r="H10" s="110">
        <f>'2024'!$C11</f>
        <v>0</v>
      </c>
      <c r="I10" s="111" t="s">
        <v>39</v>
      </c>
      <c r="J10" s="109">
        <f>'2024'!$D11</f>
        <v>0</v>
      </c>
      <c r="K10" s="109">
        <f>'2024'!$B$6</f>
        <v>163</v>
      </c>
      <c r="L10" s="109">
        <f>'2024'!$E11</f>
        <v>0</v>
      </c>
    </row>
    <row r="11" spans="1:15">
      <c r="A11" s="109">
        <f>ROW()</f>
        <v>11</v>
      </c>
      <c r="B11" s="111" t="str">
        <f>"31.12."&amp;'2024'!$Q$2</f>
        <v>31.12.</v>
      </c>
      <c r="D11" s="110" t="s">
        <v>42</v>
      </c>
      <c r="F11" s="111" t="str">
        <f>'2024'!$N$5&amp;'2024'!A12</f>
        <v xml:space="preserve">Amortissement </v>
      </c>
      <c r="G11" s="110" t="str">
        <f>'2024'!$N12</f>
        <v/>
      </c>
      <c r="H11" s="110">
        <f>'2024'!$C12</f>
        <v>0</v>
      </c>
      <c r="I11" s="111" t="s">
        <v>39</v>
      </c>
      <c r="J11" s="109">
        <f>'2024'!$D12</f>
        <v>0</v>
      </c>
      <c r="K11" s="109">
        <f>'2024'!$B$5</f>
        <v>162</v>
      </c>
      <c r="L11" s="109">
        <f>'2024'!$E12</f>
        <v>0</v>
      </c>
    </row>
    <row r="12" spans="1:15">
      <c r="A12" s="109">
        <f>ROW()</f>
        <v>12</v>
      </c>
      <c r="B12" s="111" t="str">
        <f>"31.12."&amp;'2024'!$Q$2</f>
        <v>31.12.</v>
      </c>
      <c r="D12" s="110" t="s">
        <v>42</v>
      </c>
      <c r="F12" s="111" t="str">
        <f>'2024'!$O$5&amp;'2024'!A12</f>
        <v xml:space="preserve">Intérêts </v>
      </c>
      <c r="G12" s="110" t="str">
        <f>'2024'!$O12</f>
        <v/>
      </c>
      <c r="H12" s="110">
        <f>'2024'!$C12</f>
        <v>0</v>
      </c>
      <c r="I12" s="111" t="s">
        <v>39</v>
      </c>
      <c r="J12" s="109">
        <f>'2024'!$D12</f>
        <v>0</v>
      </c>
      <c r="K12" s="109">
        <f>'2024'!$B$6</f>
        <v>163</v>
      </c>
      <c r="L12" s="109">
        <f>'2024'!$E12</f>
        <v>0</v>
      </c>
    </row>
    <row r="13" spans="1:15">
      <c r="A13" s="109">
        <f>ROW()</f>
        <v>13</v>
      </c>
      <c r="B13" s="111" t="str">
        <f>"31.12."&amp;'2024'!$Q$2</f>
        <v>31.12.</v>
      </c>
      <c r="D13" s="110" t="s">
        <v>42</v>
      </c>
      <c r="F13" s="111" t="str">
        <f>'2024'!$N$5&amp;'2024'!A13</f>
        <v xml:space="preserve">Amortissement </v>
      </c>
      <c r="G13" s="110" t="str">
        <f>'2024'!$N13</f>
        <v/>
      </c>
      <c r="H13" s="110">
        <f>'2024'!$C13</f>
        <v>0</v>
      </c>
      <c r="I13" s="111" t="s">
        <v>39</v>
      </c>
      <c r="J13" s="109">
        <f>'2024'!$D13</f>
        <v>0</v>
      </c>
      <c r="K13" s="109">
        <f>'2024'!$B$5</f>
        <v>162</v>
      </c>
      <c r="L13" s="109">
        <f>'2024'!$E13</f>
        <v>0</v>
      </c>
    </row>
    <row r="14" spans="1:15">
      <c r="A14" s="109">
        <f>ROW()</f>
        <v>14</v>
      </c>
      <c r="B14" s="111" t="str">
        <f>"31.12."&amp;'2024'!$Q$2</f>
        <v>31.12.</v>
      </c>
      <c r="D14" s="110" t="s">
        <v>42</v>
      </c>
      <c r="F14" s="111" t="str">
        <f>'2024'!$O$5&amp;'2024'!A13</f>
        <v xml:space="preserve">Intérêts </v>
      </c>
      <c r="G14" s="110" t="str">
        <f>'2024'!$O13</f>
        <v/>
      </c>
      <c r="H14" s="110">
        <f>'2024'!$C13</f>
        <v>0</v>
      </c>
      <c r="I14" s="111" t="s">
        <v>39</v>
      </c>
      <c r="J14" s="109">
        <f>'2024'!$D13</f>
        <v>0</v>
      </c>
      <c r="K14" s="109">
        <f>'2024'!$B$6</f>
        <v>163</v>
      </c>
      <c r="L14" s="109">
        <f>'2024'!$E13</f>
        <v>0</v>
      </c>
    </row>
    <row r="15" spans="1:15">
      <c r="A15" s="109">
        <f>ROW()</f>
        <v>15</v>
      </c>
      <c r="B15" s="111" t="str">
        <f>"31.12."&amp;'2024'!$Q$2</f>
        <v>31.12.</v>
      </c>
      <c r="D15" s="110" t="s">
        <v>42</v>
      </c>
      <c r="F15" s="111" t="str">
        <f>'2024'!$N$5&amp;'2024'!A14</f>
        <v xml:space="preserve">Amortissement </v>
      </c>
      <c r="G15" s="110" t="str">
        <f>'2024'!$N14</f>
        <v/>
      </c>
      <c r="H15" s="110">
        <f>'2024'!$C14</f>
        <v>0</v>
      </c>
      <c r="I15" s="111" t="s">
        <v>39</v>
      </c>
      <c r="J15" s="109">
        <f>'2024'!$D14</f>
        <v>0</v>
      </c>
      <c r="K15" s="109">
        <f>'2024'!$B$5</f>
        <v>162</v>
      </c>
      <c r="L15" s="109">
        <f>'2024'!$E14</f>
        <v>0</v>
      </c>
    </row>
    <row r="16" spans="1:15">
      <c r="A16" s="109">
        <f>ROW()</f>
        <v>16</v>
      </c>
      <c r="B16" s="111" t="str">
        <f>"31.12."&amp;'2024'!$Q$2</f>
        <v>31.12.</v>
      </c>
      <c r="D16" s="110" t="s">
        <v>42</v>
      </c>
      <c r="F16" s="111" t="str">
        <f>'2024'!$O$5&amp;'2024'!A14</f>
        <v xml:space="preserve">Intérêts </v>
      </c>
      <c r="G16" s="110" t="str">
        <f>'2024'!$O14</f>
        <v/>
      </c>
      <c r="H16" s="110">
        <f>'2024'!$C14</f>
        <v>0</v>
      </c>
      <c r="I16" s="111" t="s">
        <v>39</v>
      </c>
      <c r="J16" s="109">
        <f>'2024'!$D14</f>
        <v>0</v>
      </c>
      <c r="K16" s="109">
        <f>'2024'!$B$6</f>
        <v>163</v>
      </c>
      <c r="L16" s="109">
        <f>'2024'!$E14</f>
        <v>0</v>
      </c>
    </row>
    <row r="17" spans="1:12">
      <c r="A17" s="109">
        <f>ROW()</f>
        <v>17</v>
      </c>
      <c r="B17" s="111" t="str">
        <f>"31.12."&amp;'2024'!$Q$2</f>
        <v>31.12.</v>
      </c>
      <c r="D17" s="110" t="s">
        <v>42</v>
      </c>
      <c r="F17" s="111" t="str">
        <f>'2024'!$N$5&amp;'2024'!A15</f>
        <v xml:space="preserve">Amortissement </v>
      </c>
      <c r="G17" s="110" t="str">
        <f>'2024'!$N15</f>
        <v/>
      </c>
      <c r="H17" s="110">
        <f>'2024'!$C15</f>
        <v>0</v>
      </c>
      <c r="I17" s="111" t="s">
        <v>39</v>
      </c>
      <c r="J17" s="109">
        <f>'2024'!$D15</f>
        <v>0</v>
      </c>
      <c r="K17" s="109">
        <f>'2024'!$B$5</f>
        <v>162</v>
      </c>
      <c r="L17" s="109">
        <f>'2024'!$E115</f>
        <v>0</v>
      </c>
    </row>
    <row r="18" spans="1:12">
      <c r="A18" s="109">
        <f>ROW()</f>
        <v>18</v>
      </c>
      <c r="B18" s="111" t="str">
        <f>"31.12."&amp;'2024'!$Q$2</f>
        <v>31.12.</v>
      </c>
      <c r="D18" s="110" t="s">
        <v>42</v>
      </c>
      <c r="F18" s="111" t="str">
        <f>'2024'!$O$5&amp;'2024'!A15</f>
        <v xml:space="preserve">Intérêts </v>
      </c>
      <c r="G18" s="110" t="str">
        <f>'2024'!$O15</f>
        <v/>
      </c>
      <c r="H18" s="110">
        <f>'2024'!$C15</f>
        <v>0</v>
      </c>
      <c r="I18" s="111" t="s">
        <v>39</v>
      </c>
      <c r="J18" s="109">
        <f>'2024'!$D15</f>
        <v>0</v>
      </c>
      <c r="K18" s="109">
        <f>'2024'!$B$6</f>
        <v>163</v>
      </c>
      <c r="L18" s="109">
        <f>'2024'!$E15</f>
        <v>0</v>
      </c>
    </row>
    <row r="19" spans="1:12">
      <c r="A19" s="109">
        <f>ROW()</f>
        <v>19</v>
      </c>
      <c r="B19" s="111" t="str">
        <f>"31.12."&amp;'2024'!$Q$2</f>
        <v>31.12.</v>
      </c>
      <c r="D19" s="110" t="s">
        <v>42</v>
      </c>
      <c r="F19" s="111" t="str">
        <f>'2024'!$N$5&amp;'2024'!A16</f>
        <v xml:space="preserve">Amortissement </v>
      </c>
      <c r="G19" s="110" t="str">
        <f>'2024'!$N16</f>
        <v/>
      </c>
      <c r="H19" s="110">
        <f>'2024'!$C16</f>
        <v>0</v>
      </c>
      <c r="I19" s="111" t="s">
        <v>39</v>
      </c>
      <c r="J19" s="109">
        <f>'2024'!$D16</f>
        <v>0</v>
      </c>
      <c r="K19" s="109">
        <f>'2024'!$B$5</f>
        <v>162</v>
      </c>
      <c r="L19" s="109">
        <f>'2024'!$E16</f>
        <v>0</v>
      </c>
    </row>
    <row r="20" spans="1:12">
      <c r="A20" s="109">
        <f>ROW()</f>
        <v>20</v>
      </c>
      <c r="B20" s="111" t="str">
        <f>"31.12."&amp;'2024'!$Q$2</f>
        <v>31.12.</v>
      </c>
      <c r="D20" s="110" t="s">
        <v>42</v>
      </c>
      <c r="F20" s="111" t="str">
        <f>'2024'!$O$5&amp;'2024'!A16</f>
        <v xml:space="preserve">Intérêts </v>
      </c>
      <c r="G20" s="110" t="str">
        <f>'2024'!$O16</f>
        <v/>
      </c>
      <c r="H20" s="110">
        <f>'2024'!$C16</f>
        <v>0</v>
      </c>
      <c r="I20" s="111" t="s">
        <v>39</v>
      </c>
      <c r="J20" s="109">
        <f>'2024'!$D16</f>
        <v>0</v>
      </c>
      <c r="K20" s="109">
        <f>'2024'!$B$6</f>
        <v>163</v>
      </c>
      <c r="L20" s="109">
        <f>'2024'!$E16</f>
        <v>0</v>
      </c>
    </row>
    <row r="21" spans="1:12">
      <c r="A21" s="109">
        <f>ROW()</f>
        <v>21</v>
      </c>
      <c r="B21" s="111" t="str">
        <f>"31.12."&amp;'2024'!$Q$2</f>
        <v>31.12.</v>
      </c>
      <c r="D21" s="110" t="s">
        <v>42</v>
      </c>
      <c r="F21" s="111" t="str">
        <f>'2024'!$N$5&amp;'2024'!A17</f>
        <v xml:space="preserve">Amortissement </v>
      </c>
      <c r="G21" s="110" t="str">
        <f>'2024'!$N17</f>
        <v/>
      </c>
      <c r="H21" s="110">
        <f>'2024'!$C17</f>
        <v>0</v>
      </c>
      <c r="I21" s="111" t="s">
        <v>39</v>
      </c>
      <c r="J21" s="109">
        <f>'2024'!$D17</f>
        <v>0</v>
      </c>
      <c r="K21" s="109">
        <f>'2024'!$B$5</f>
        <v>162</v>
      </c>
      <c r="L21" s="109">
        <f>'2024'!$E17</f>
        <v>0</v>
      </c>
    </row>
    <row r="22" spans="1:12">
      <c r="A22" s="109">
        <f>ROW()</f>
        <v>22</v>
      </c>
      <c r="B22" s="111" t="str">
        <f>"31.12."&amp;'2024'!$Q$2</f>
        <v>31.12.</v>
      </c>
      <c r="D22" s="110" t="s">
        <v>42</v>
      </c>
      <c r="F22" s="111" t="str">
        <f>'2024'!$O$5&amp;'2024'!A17</f>
        <v xml:space="preserve">Intérêts </v>
      </c>
      <c r="G22" s="110" t="str">
        <f>'2024'!$O17</f>
        <v/>
      </c>
      <c r="H22" s="110">
        <f>'2024'!$C17</f>
        <v>0</v>
      </c>
      <c r="I22" s="111" t="s">
        <v>39</v>
      </c>
      <c r="J22" s="109">
        <f>'2024'!$D17</f>
        <v>0</v>
      </c>
      <c r="K22" s="109">
        <f>'2024'!$B$6</f>
        <v>163</v>
      </c>
      <c r="L22" s="109">
        <f>'2024'!$E17</f>
        <v>0</v>
      </c>
    </row>
    <row r="23" spans="1:12">
      <c r="A23" s="109">
        <f>ROW()</f>
        <v>23</v>
      </c>
      <c r="B23" s="111" t="str">
        <f>"31.12."&amp;'2024'!$Q$2</f>
        <v>31.12.</v>
      </c>
      <c r="D23" s="110" t="s">
        <v>42</v>
      </c>
      <c r="F23" s="111" t="str">
        <f>'2024'!$N$5&amp;'2024'!A18</f>
        <v xml:space="preserve">Amortissement </v>
      </c>
      <c r="G23" s="110" t="str">
        <f>'2024'!$N18</f>
        <v/>
      </c>
      <c r="H23" s="110">
        <f>'2024'!$C18</f>
        <v>0</v>
      </c>
      <c r="I23" s="111" t="s">
        <v>39</v>
      </c>
      <c r="J23" s="109">
        <f>'2024'!$D18</f>
        <v>0</v>
      </c>
      <c r="K23" s="109">
        <f>'2024'!$B$5</f>
        <v>162</v>
      </c>
      <c r="L23" s="109">
        <f>'2024'!$E18</f>
        <v>0</v>
      </c>
    </row>
    <row r="24" spans="1:12">
      <c r="A24" s="109">
        <f>ROW()</f>
        <v>24</v>
      </c>
      <c r="B24" s="111" t="str">
        <f>"31.12."&amp;'2024'!$Q$2</f>
        <v>31.12.</v>
      </c>
      <c r="D24" s="110" t="s">
        <v>42</v>
      </c>
      <c r="F24" s="111" t="str">
        <f>'2024'!$O$5&amp;'2024'!A18</f>
        <v xml:space="preserve">Intérêts </v>
      </c>
      <c r="G24" s="110" t="str">
        <f>'2024'!$O18</f>
        <v/>
      </c>
      <c r="H24" s="110">
        <f>'2024'!$C18</f>
        <v>0</v>
      </c>
      <c r="I24" s="111" t="s">
        <v>39</v>
      </c>
      <c r="J24" s="109">
        <f>'2024'!$D18</f>
        <v>0</v>
      </c>
      <c r="K24" s="109">
        <f>'2024'!$B$6</f>
        <v>163</v>
      </c>
      <c r="L24" s="109">
        <f>'2024'!$E18</f>
        <v>0</v>
      </c>
    </row>
    <row r="25" spans="1:12">
      <c r="A25" s="109">
        <f>ROW()</f>
        <v>25</v>
      </c>
      <c r="B25" s="111" t="str">
        <f>"31.12."&amp;'2024'!$Q$2</f>
        <v>31.12.</v>
      </c>
      <c r="D25" s="110" t="s">
        <v>42</v>
      </c>
      <c r="F25" s="111" t="str">
        <f>'2024'!$N$5&amp;'2024'!A19</f>
        <v xml:space="preserve">Amortissement </v>
      </c>
      <c r="G25" s="110" t="str">
        <f>'2024'!$N19</f>
        <v/>
      </c>
      <c r="H25" s="110">
        <f>'2024'!$C19</f>
        <v>0</v>
      </c>
      <c r="I25" s="111" t="s">
        <v>39</v>
      </c>
      <c r="J25" s="109">
        <f>'2024'!$D19</f>
        <v>0</v>
      </c>
      <c r="K25" s="109">
        <f>'2024'!$B$5</f>
        <v>162</v>
      </c>
      <c r="L25" s="109">
        <f>'2024'!$E19</f>
        <v>0</v>
      </c>
    </row>
    <row r="26" spans="1:12">
      <c r="A26" s="109">
        <f>ROW()</f>
        <v>26</v>
      </c>
      <c r="B26" s="111" t="str">
        <f>"31.12."&amp;'2024'!$Q$2</f>
        <v>31.12.</v>
      </c>
      <c r="D26" s="110" t="s">
        <v>42</v>
      </c>
      <c r="F26" s="111" t="str">
        <f>'2024'!$O$5&amp;'2024'!A19</f>
        <v xml:space="preserve">Intérêts </v>
      </c>
      <c r="G26" s="110" t="str">
        <f>'2024'!$O19</f>
        <v/>
      </c>
      <c r="H26" s="110">
        <f>'2024'!$C19</f>
        <v>0</v>
      </c>
      <c r="I26" s="111" t="s">
        <v>39</v>
      </c>
      <c r="J26" s="109">
        <f>'2024'!$D19</f>
        <v>0</v>
      </c>
      <c r="K26" s="109">
        <f>'2024'!$B$6</f>
        <v>163</v>
      </c>
      <c r="L26" s="109">
        <f>'2024'!$E19</f>
        <v>0</v>
      </c>
    </row>
    <row r="27" spans="1:12">
      <c r="A27" s="109">
        <f>ROW()</f>
        <v>27</v>
      </c>
      <c r="B27" s="111" t="str">
        <f>"31.12."&amp;'2024'!$Q$2</f>
        <v>31.12.</v>
      </c>
      <c r="D27" s="110" t="s">
        <v>42</v>
      </c>
      <c r="F27" s="111" t="str">
        <f>'2024'!$N$5&amp;'2024'!A20</f>
        <v xml:space="preserve">Amortissement </v>
      </c>
      <c r="G27" s="110" t="str">
        <f>'2024'!$N20</f>
        <v/>
      </c>
      <c r="H27" s="110">
        <f>'2024'!$C20</f>
        <v>0</v>
      </c>
      <c r="I27" s="111" t="s">
        <v>39</v>
      </c>
      <c r="J27" s="109">
        <f>'2024'!$D20</f>
        <v>0</v>
      </c>
      <c r="K27" s="109">
        <f>'2024'!$B$5</f>
        <v>162</v>
      </c>
      <c r="L27" s="109">
        <f>'2024'!$E20</f>
        <v>0</v>
      </c>
    </row>
    <row r="28" spans="1:12">
      <c r="A28" s="109">
        <f>ROW()</f>
        <v>28</v>
      </c>
      <c r="B28" s="111" t="str">
        <f>"31.12."&amp;'2024'!$Q$2</f>
        <v>31.12.</v>
      </c>
      <c r="D28" s="110" t="s">
        <v>42</v>
      </c>
      <c r="F28" s="111" t="str">
        <f>'2024'!$O$5&amp;'2024'!A20</f>
        <v xml:space="preserve">Intérêts </v>
      </c>
      <c r="G28" s="110" t="str">
        <f>'2024'!$O20</f>
        <v/>
      </c>
      <c r="H28" s="110">
        <f>'2024'!$C20</f>
        <v>0</v>
      </c>
      <c r="I28" s="111" t="s">
        <v>39</v>
      </c>
      <c r="J28" s="109">
        <f>'2024'!$D20</f>
        <v>0</v>
      </c>
      <c r="K28" s="109">
        <f>'2024'!$B$6</f>
        <v>163</v>
      </c>
      <c r="L28" s="109">
        <f>'2024'!$E20</f>
        <v>0</v>
      </c>
    </row>
    <row r="29" spans="1:12">
      <c r="B29" s="111" t="str">
        <f>"31.12."&amp;'2024'!$Q$2</f>
        <v>31.12.</v>
      </c>
      <c r="D29" s="110" t="s">
        <v>42</v>
      </c>
      <c r="F29" s="111" t="str">
        <f>'2024'!$N$5&amp;'2024'!A21</f>
        <v xml:space="preserve">Amortissement </v>
      </c>
      <c r="G29" s="110" t="str">
        <f>'2024'!$N21</f>
        <v/>
      </c>
      <c r="H29" s="110">
        <f>'2024'!$C21</f>
        <v>0</v>
      </c>
      <c r="I29" s="111" t="s">
        <v>39</v>
      </c>
      <c r="J29" s="109">
        <f>'2024'!$D21</f>
        <v>0</v>
      </c>
      <c r="K29" s="109">
        <f>'2024'!$B$5</f>
        <v>162</v>
      </c>
      <c r="L29" s="109">
        <f>'2024'!$E21</f>
        <v>0</v>
      </c>
    </row>
    <row r="30" spans="1:12">
      <c r="B30" s="111" t="str">
        <f>"31.12."&amp;'2024'!$Q$2</f>
        <v>31.12.</v>
      </c>
      <c r="D30" s="110" t="s">
        <v>42</v>
      </c>
      <c r="F30" s="111" t="str">
        <f>'2024'!$O$5&amp;'2024'!A21</f>
        <v xml:space="preserve">Intérêts </v>
      </c>
      <c r="G30" s="110" t="str">
        <f>'2024'!$O21</f>
        <v/>
      </c>
      <c r="H30" s="110">
        <f>'2024'!$C21</f>
        <v>0</v>
      </c>
      <c r="I30" s="111" t="s">
        <v>39</v>
      </c>
      <c r="J30" s="109">
        <f>'2024'!$D21</f>
        <v>0</v>
      </c>
      <c r="K30" s="109">
        <f>'2024'!$B$6</f>
        <v>163</v>
      </c>
      <c r="L30" s="109">
        <f>'2024'!$E21</f>
        <v>0</v>
      </c>
    </row>
    <row r="31" spans="1:12">
      <c r="B31" s="111" t="str">
        <f>"31.12."&amp;'2024'!$Q$2</f>
        <v>31.12.</v>
      </c>
      <c r="D31" s="110" t="s">
        <v>42</v>
      </c>
      <c r="F31" s="111" t="str">
        <f>'2024'!$N$5&amp;'2024'!A22</f>
        <v xml:space="preserve">Amortissement </v>
      </c>
      <c r="G31" s="110" t="str">
        <f>'2024'!$N22</f>
        <v/>
      </c>
      <c r="H31" s="110">
        <f>'2024'!$C22</f>
        <v>0</v>
      </c>
      <c r="I31" s="111" t="s">
        <v>39</v>
      </c>
      <c r="J31" s="109">
        <f>'2024'!$D22</f>
        <v>0</v>
      </c>
      <c r="K31" s="109">
        <f>'2024'!$B$5</f>
        <v>162</v>
      </c>
      <c r="L31" s="109">
        <f>'2024'!$E22</f>
        <v>0</v>
      </c>
    </row>
    <row r="32" spans="1:12">
      <c r="B32" s="111" t="str">
        <f>"31.12."&amp;'2024'!$Q$2</f>
        <v>31.12.</v>
      </c>
      <c r="D32" s="110" t="s">
        <v>42</v>
      </c>
      <c r="F32" s="111" t="str">
        <f>'2024'!$O$5&amp;'2024'!A22</f>
        <v xml:space="preserve">Intérêts </v>
      </c>
      <c r="G32" s="110" t="str">
        <f>'2024'!$O22</f>
        <v/>
      </c>
      <c r="H32" s="110">
        <f>'2024'!$C22</f>
        <v>0</v>
      </c>
      <c r="I32" s="111" t="s">
        <v>39</v>
      </c>
      <c r="J32" s="109">
        <f>'2024'!$D22</f>
        <v>0</v>
      </c>
      <c r="K32" s="109">
        <f>'2024'!$B$6</f>
        <v>163</v>
      </c>
      <c r="L32" s="109">
        <f>'2024'!$E22</f>
        <v>0</v>
      </c>
    </row>
    <row r="33" spans="2:12">
      <c r="B33" s="111" t="str">
        <f>"31.12."&amp;'2024'!$Q$2</f>
        <v>31.12.</v>
      </c>
      <c r="D33" s="110" t="s">
        <v>42</v>
      </c>
      <c r="F33" s="111" t="str">
        <f>'2024'!$N$5&amp;'2024'!A23</f>
        <v xml:space="preserve">Amortissement </v>
      </c>
      <c r="G33" s="110" t="str">
        <f>'2024'!$N23</f>
        <v/>
      </c>
      <c r="H33" s="110">
        <f>'2024'!$C23</f>
        <v>0</v>
      </c>
      <c r="I33" s="111" t="s">
        <v>39</v>
      </c>
      <c r="J33" s="109">
        <f>'2024'!$D23</f>
        <v>0</v>
      </c>
      <c r="K33" s="109">
        <f>'2024'!$B$5</f>
        <v>162</v>
      </c>
      <c r="L33" s="109">
        <f>'2024'!$E23</f>
        <v>0</v>
      </c>
    </row>
    <row r="34" spans="2:12">
      <c r="B34" s="111" t="str">
        <f>"31.12."&amp;'2024'!$Q$2</f>
        <v>31.12.</v>
      </c>
      <c r="D34" s="110" t="s">
        <v>42</v>
      </c>
      <c r="F34" s="111" t="str">
        <f>'2024'!$O$5&amp;'2024'!A23</f>
        <v xml:space="preserve">Intérêts </v>
      </c>
      <c r="G34" s="110" t="str">
        <f>'2024'!$O23</f>
        <v/>
      </c>
      <c r="H34" s="110">
        <f>'2024'!$C23</f>
        <v>0</v>
      </c>
      <c r="I34" s="111" t="s">
        <v>39</v>
      </c>
      <c r="J34" s="109">
        <f>'2024'!$D23</f>
        <v>0</v>
      </c>
      <c r="K34" s="109">
        <f>'2024'!$B$6</f>
        <v>163</v>
      </c>
      <c r="L34" s="109">
        <f>'2024'!$E23</f>
        <v>0</v>
      </c>
    </row>
    <row r="35" spans="2:12">
      <c r="B35" s="111" t="str">
        <f>"31.12."&amp;'2024'!$Q$2</f>
        <v>31.12.</v>
      </c>
      <c r="D35" s="110" t="s">
        <v>42</v>
      </c>
      <c r="F35" s="111" t="str">
        <f>'2024'!$N$5&amp;'2024'!A24</f>
        <v xml:space="preserve">Amortissement </v>
      </c>
      <c r="G35" s="110" t="str">
        <f>'2024'!$N24</f>
        <v/>
      </c>
      <c r="H35" s="110">
        <f>'2024'!$C24</f>
        <v>0</v>
      </c>
      <c r="I35" s="111" t="s">
        <v>39</v>
      </c>
      <c r="J35" s="109">
        <f>'2024'!$D24</f>
        <v>0</v>
      </c>
      <c r="K35" s="109">
        <f>'2024'!$B$5</f>
        <v>162</v>
      </c>
      <c r="L35" s="109">
        <f>'2024'!$E24</f>
        <v>0</v>
      </c>
    </row>
    <row r="36" spans="2:12">
      <c r="B36" s="111" t="str">
        <f>"31.12."&amp;'2024'!$Q$2</f>
        <v>31.12.</v>
      </c>
      <c r="D36" s="110" t="s">
        <v>42</v>
      </c>
      <c r="F36" s="111" t="str">
        <f>'2024'!$O$5&amp;'2024'!A24</f>
        <v xml:space="preserve">Intérêts </v>
      </c>
      <c r="G36" s="110" t="str">
        <f>'2024'!$O24</f>
        <v/>
      </c>
      <c r="H36" s="110">
        <f>'2024'!$C24</f>
        <v>0</v>
      </c>
      <c r="I36" s="111" t="s">
        <v>39</v>
      </c>
      <c r="J36" s="109">
        <f>'2024'!$D24</f>
        <v>0</v>
      </c>
      <c r="K36" s="109">
        <f>'2024'!$B$6</f>
        <v>163</v>
      </c>
      <c r="L36" s="109">
        <f>'2024'!$E24</f>
        <v>0</v>
      </c>
    </row>
    <row r="37" spans="2:12">
      <c r="B37" s="111" t="str">
        <f>"31.12."&amp;'2024'!$Q$2</f>
        <v>31.12.</v>
      </c>
      <c r="D37" s="110" t="s">
        <v>42</v>
      </c>
      <c r="F37" s="111" t="str">
        <f>'2024'!$N$5&amp;'2024'!A25</f>
        <v xml:space="preserve">Amortissement </v>
      </c>
      <c r="G37" s="110" t="str">
        <f>'2024'!$N25</f>
        <v/>
      </c>
      <c r="H37" s="110">
        <f>'2024'!$C25</f>
        <v>0</v>
      </c>
      <c r="I37" s="111" t="s">
        <v>39</v>
      </c>
      <c r="J37" s="109">
        <f>'2024'!$D25</f>
        <v>0</v>
      </c>
      <c r="K37" s="109">
        <f>'2024'!$B$5</f>
        <v>162</v>
      </c>
      <c r="L37" s="109">
        <f>'2024'!$E25</f>
        <v>0</v>
      </c>
    </row>
    <row r="38" spans="2:12">
      <c r="B38" s="111" t="str">
        <f>"31.12."&amp;'2024'!$Q$2</f>
        <v>31.12.</v>
      </c>
      <c r="D38" s="110" t="s">
        <v>42</v>
      </c>
      <c r="F38" s="111" t="str">
        <f>'2024'!$O$5&amp;'2024'!A25</f>
        <v xml:space="preserve">Intérêts </v>
      </c>
      <c r="G38" s="110" t="str">
        <f>'2024'!$O25</f>
        <v/>
      </c>
      <c r="H38" s="110">
        <f>'2024'!$C25</f>
        <v>0</v>
      </c>
      <c r="I38" s="111" t="s">
        <v>39</v>
      </c>
      <c r="J38" s="109">
        <f>'2024'!$D25</f>
        <v>0</v>
      </c>
      <c r="K38" s="109">
        <f>'2024'!$B$6</f>
        <v>163</v>
      </c>
      <c r="L38" s="109">
        <f>'2024'!$E25</f>
        <v>0</v>
      </c>
    </row>
    <row r="39" spans="2:12">
      <c r="B39" s="111" t="str">
        <f>"31.12."&amp;'2024'!$Q$2</f>
        <v>31.12.</v>
      </c>
      <c r="D39" s="110" t="s">
        <v>42</v>
      </c>
      <c r="F39" s="111" t="str">
        <f>'2024'!$N$5&amp;'2024'!A26</f>
        <v xml:space="preserve">Amortissement </v>
      </c>
      <c r="G39" s="110" t="str">
        <f>'2024'!$N26</f>
        <v/>
      </c>
      <c r="H39" s="110">
        <f>'2024'!$C26</f>
        <v>0</v>
      </c>
      <c r="I39" s="111" t="s">
        <v>39</v>
      </c>
      <c r="J39" s="109">
        <f>'2024'!$D26</f>
        <v>0</v>
      </c>
      <c r="K39" s="109">
        <f>'2024'!$B$5</f>
        <v>162</v>
      </c>
      <c r="L39" s="109">
        <f>'2024'!$E26</f>
        <v>0</v>
      </c>
    </row>
    <row r="40" spans="2:12">
      <c r="B40" s="111" t="str">
        <f>"31.12."&amp;'2024'!$Q$2</f>
        <v>31.12.</v>
      </c>
      <c r="D40" s="110" t="s">
        <v>42</v>
      </c>
      <c r="F40" s="111" t="str">
        <f>'2024'!$O$5&amp;'2024'!A26</f>
        <v xml:space="preserve">Intérêts </v>
      </c>
      <c r="G40" s="110" t="str">
        <f>'2024'!$O26</f>
        <v/>
      </c>
      <c r="H40" s="110">
        <f>'2024'!$C26</f>
        <v>0</v>
      </c>
      <c r="I40" s="111" t="s">
        <v>39</v>
      </c>
      <c r="J40" s="109">
        <f>'2024'!$D26</f>
        <v>0</v>
      </c>
      <c r="K40" s="109">
        <f>'2024'!$B$6</f>
        <v>163</v>
      </c>
      <c r="L40" s="109">
        <f>'2024'!$E26</f>
        <v>0</v>
      </c>
    </row>
    <row r="41" spans="2:12">
      <c r="B41" s="111" t="str">
        <f>"31.12."&amp;'2024'!$Q$2</f>
        <v>31.12.</v>
      </c>
      <c r="D41" s="110" t="s">
        <v>42</v>
      </c>
      <c r="F41" s="111" t="str">
        <f>'2024'!$N$5&amp;'2024'!A27</f>
        <v xml:space="preserve">Amortissement </v>
      </c>
      <c r="G41" s="110" t="str">
        <f>'2024'!$N27</f>
        <v/>
      </c>
      <c r="H41" s="110">
        <f>'2024'!$C27</f>
        <v>0</v>
      </c>
      <c r="I41" s="111" t="s">
        <v>39</v>
      </c>
      <c r="J41" s="109">
        <f>'2024'!$D27</f>
        <v>0</v>
      </c>
      <c r="K41" s="109">
        <f>'2024'!$B$5</f>
        <v>162</v>
      </c>
      <c r="L41" s="109">
        <f>'2024'!$E27</f>
        <v>0</v>
      </c>
    </row>
    <row r="42" spans="2:12">
      <c r="B42" s="111" t="str">
        <f>"31.12."&amp;'2024'!$Q$2</f>
        <v>31.12.</v>
      </c>
      <c r="D42" s="110" t="s">
        <v>42</v>
      </c>
      <c r="F42" s="111" t="str">
        <f>'2024'!$O$5&amp;'2024'!A27</f>
        <v xml:space="preserve">Intérêts </v>
      </c>
      <c r="G42" s="110" t="str">
        <f>'2024'!$O27</f>
        <v/>
      </c>
      <c r="H42" s="110">
        <f>'2024'!$C27</f>
        <v>0</v>
      </c>
      <c r="I42" s="111" t="s">
        <v>39</v>
      </c>
      <c r="J42" s="109">
        <f>'2024'!$D27</f>
        <v>0</v>
      </c>
      <c r="K42" s="109">
        <f>'2024'!$B$6</f>
        <v>163</v>
      </c>
      <c r="L42" s="109">
        <f>'2024'!$E27</f>
        <v>0</v>
      </c>
    </row>
  </sheetData>
  <sheetProtection algorithmName="SHA-512" hashValue="k3cB0tKg/9sxtlBQhDmG2Lm+WkuWqzLTQFl2G3DvYec+myJVucjQjsNaltpRN+APIQCvr04ySlaHVyYDgGInuA==" saltValue="tyGkB8/wtb6N4i234y1ju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3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2024</vt:lpstr>
      <vt:lpstr>Export CEF</vt:lpstr>
      <vt:lpstr>Feuil2</vt:lpstr>
      <vt:lpstr>Feuil3</vt:lpstr>
      <vt:lpstr>'2024'!Zone_d_impression</vt:lpstr>
    </vt:vector>
  </TitlesOfParts>
  <Company>Waldwirtschaft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Pelloux Pierre-André</dc:creator>
  <cp:lastModifiedBy>Pelloux Pierre-André</cp:lastModifiedBy>
  <cp:lastPrinted>2006-06-26T08:14:07Z</cp:lastPrinted>
  <dcterms:created xsi:type="dcterms:W3CDTF">2004-05-12T12:19:48Z</dcterms:created>
  <dcterms:modified xsi:type="dcterms:W3CDTF">2024-11-15T10:35:31Z</dcterms:modified>
</cp:coreProperties>
</file>